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atayama0383\Desktop\R05公営企業に係る経営比較分析表\"/>
    </mc:Choice>
  </mc:AlternateContent>
  <xr:revisionPtr revIDLastSave="0" documentId="13_ncr:1_{1B7EB283-09C1-4126-9487-0E1C94624CAF}" xr6:coauthVersionLast="45" xr6:coauthVersionMax="45" xr10:uidLastSave="{00000000-0000-0000-0000-000000000000}"/>
  <workbookProtection workbookAlgorithmName="SHA-512" workbookHashValue="I8mmbQg2GgLQ8w6EODnm4vcM6HBY6BDSFKWFTxQrBkEDmhEibuDxxJ2jHaj/y1JHU4vbrNYbFnDYB/wUaiydLA==" workbookSaltValue="LLLWGXtNZYbGtX9GAaekWw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BB10" i="4"/>
  <c r="AT10" i="4"/>
  <c r="AL10" i="4"/>
  <c r="W10" i="4"/>
  <c r="P10" i="4"/>
  <c r="I10" i="4"/>
  <c r="BB8" i="4"/>
  <c r="AT8" i="4"/>
  <c r="AL8" i="4"/>
  <c r="W8" i="4"/>
  <c r="I8" i="4"/>
  <c r="B6" i="4"/>
</calcChain>
</file>

<file path=xl/sharedStrings.xml><?xml version="1.0" encoding="utf-8"?>
<sst xmlns="http://schemas.openxmlformats.org/spreadsheetml/2006/main" count="236" uniqueCount="118">
  <si>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</si>
  <si>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</si>
  <si>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</si>
  <si>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</si>
  <si>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</si>
  <si>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</si>
  <si>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</si>
  <si>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</si>
  <si>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</si>
  <si>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</si>
  <si>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</si>
  <si>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</si>
  <si>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</si>
  <si>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</si>
  <si>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</si>
  <si>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</si>
  <si>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</si>
  <si>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</si>
  <si>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</si>
  <si>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</si>
  <si>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</si>
  <si>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</si>
  <si>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</si>
  <si>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</si>
  <si>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</si>
  <si>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</si>
  <si>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</si>
  <si>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</si>
  <si>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</si>
  <si>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</si>
  <si>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</si>
  <si>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</si>
  <si>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</si>
  <si>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</si>
  <si>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</si>
  <si>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</si>
  <si>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</si>
  <si>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</si>
  <si>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</si>
  <si>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</si>
  <si>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</si>
  <si>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</si>
  <si>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</si>
  <si>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</si>
  <si>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</si>
  <si>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</si>
  <si>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</si>
  <si>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</si>
  <si>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</si>
  <si>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</si>
  <si>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</si>
  <si>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</si>
  <si>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</si>
  <si>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</si>
  <si>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</si>
  <si>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</si>
  <si>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</si>
  <si>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</si>
  <si>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</si>
  <si>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</si>
  <si>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</si>
  <si>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</si>
  <si>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</si>
  <si>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</si>
  <si>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</si>
  <si>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</si>
  <si>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</si>
  <si>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</si>
  <si>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</si>
  <si>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</si>
  <si>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</si>
  <si>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</si>
  <si>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</si>
  <si>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</si>
  <si>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</si>
  <si>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</si>
  <si>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</si>
  <si>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</si>
  <si>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</si>
  <si>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</si>
  <si>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</si>
  <si>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</si>
  <si>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</si>
  <si>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</si>
  <si>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</si>
  <si>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</si>
  <si>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</si>
  <si>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</si>
  <si>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</si>
  <si>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</si>
  <si>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</si>
  <si>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</si>
  <si>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</si>
  <si>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</si>
  <si>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</si>
  <si>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</si>
  <si>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妹背牛町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</si>
  <si>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</si>
  <si>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</si>
  <si>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</si>
  <si>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</si>
  <si>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</si>
  <si>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</si>
  <si>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</si>
  <si>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</si>
  <si>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</si>
  <si>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</si>
  <si>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</si>
  <si>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</si>
  <si>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</si>
  <si>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</si>
  <si>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</si>
  <si>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</si>
  <si>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</si>
  <si>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</si>
  <si>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本地区は平成6年に供用開始。汚水処理場及びポンプ場については、耐用年数が7～10年の機器を平成16～20年度に機能強化事業を実施し、耐用年数が15～20年の機器を平成27～令和1年度で更新しています。管路については、前回の機能強化事業で真空弁の更新を完了していますが、管路自体については耐用年数が50年であり、更新時期に達していません。管路の延命を図るためにも維持管理を徹底し、財源確保も視野に入れて更新計画を策定していきます。</t>
    <phoneticPr fontId="4"/>
  </si>
  <si>
    <t>　平成27年度から令和1年度までの5ヶ年で処理施設の機能強化事業を実施し、令和1年最適化構想を策定し、処理施設機器類の修繕サイクルの見直しを行い、維持管理経費削減に努めています。
　また、収入確保及び歳出抑制に向けた取組も実施していきます。</t>
    <phoneticPr fontId="4"/>
  </si>
  <si>
    <t>　使用料については、人口並びに対象戸数の減少により、減収が見込まれ、平成28年度から10%値上げを行い、収入確保及び歳出抑制に向けた取組を実施しています。しかし、さらなる人口並びに対象戸数の減少により、汚水処理原価の上昇となっています。</t>
    <rPh sb="101" eb="105">
      <t>オスイショリ</t>
    </rPh>
    <rPh sb="105" eb="107">
      <t>ゲンカ</t>
    </rPh>
    <rPh sb="108" eb="110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</si>
</sst>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F-4530-8D73-EE87EC67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F-4530-8D73-EE87EC676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60.76</c:v>
                </c:pt>
                <c:pt idx="1">
                  <c:v>58.33</c:v>
                </c:pt>
                <c:pt idx="2">
                  <c:v>56.6</c:v>
                </c:pt>
                <c:pt idx="3">
                  <c:v>55.44</c:v>
                </c:pt>
                <c:pt idx="4">
                  <c:v>55.79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F-48B0-A49C-9C7ACFF9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F-48B0-A49C-9C7ACFF9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96.71</c:v>
                </c:pt>
                <c:pt idx="1">
                  <c:v>97.97</c:v>
                </c:pt>
                <c:pt idx="2">
                  <c:v>92.92</c:v>
                </c:pt>
                <c:pt idx="3">
                  <c:v>95.51</c:v>
                </c:pt>
                <c:pt idx="4">
                  <c:v>96.05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A5-4660-BA52-BBB54547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5-4660-BA52-BBB54547F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95.77</c:v>
                </c:pt>
                <c:pt idx="1">
                  <c:v>94.89</c:v>
                </c:pt>
                <c:pt idx="2">
                  <c:v>85.23</c:v>
                </c:pt>
                <c:pt idx="3">
                  <c:v>79.92</c:v>
                </c:pt>
                <c:pt idx="4">
                  <c:v>78.39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7-40C2-BC41-7D01568A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27-40C2-BC41-7D01568A6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A6-48F1-81D0-06D1C8AE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6-48F1-81D0-06D1C8AE3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0-459C-B49A-629EF047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20-459C-B49A-629EF0476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A-4003-9BCF-EF94A92A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A-4003-9BCF-EF94A92AC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7-493D-913A-3726E5F4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7-493D-913A-3726E5F49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602.91999999999996</c:v>
                </c:pt>
                <c:pt idx="1">
                  <c:v>347.74</c:v>
                </c:pt>
                <c:pt idx="2">
                  <c:v>582.99</c:v>
                </c:pt>
                <c:pt idx="3">
                  <c:v>626.22</c:v>
                </c:pt>
                <c:pt idx="4">
                  <c:v>613.70000000000005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2-4B76-94E6-9A62F285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2-4B76-94E6-9A62F285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97.72</c:v>
                </c:pt>
                <c:pt idx="1">
                  <c:v>96.69</c:v>
                </c:pt>
                <c:pt idx="2">
                  <c:v>75.25</c:v>
                </c:pt>
                <c:pt idx="3">
                  <c:v>55.53</c:v>
                </c:pt>
                <c:pt idx="4">
                  <c:v>50.09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A-4109-BEB9-8CD13727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7A-4109-BEB9-8CD13727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278.39999999999998</c:v>
                </c:pt>
                <c:pt idx="1">
                  <c:v>284.61</c:v>
                </c:pt>
                <c:pt idx="2">
                  <c:v>366.71</c:v>
                </c:pt>
                <c:pt idx="3">
                  <c:v>500.81</c:v>
                </c:pt>
                <c:pt idx="4">
                  <c:v>554.11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5-4EEC-9272-B98367EF5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75-4EEC-9272-B98367EF5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北海道　妹背牛町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2691</v>
      </c>
      <c r="AM8" s="37"/>
      <c r="AN8" s="37"/>
      <c r="AO8" s="37"/>
      <c r="AP8" s="37"/>
      <c r="AQ8" s="37"/>
      <c r="AR8" s="37"/>
      <c r="AS8" s="37"/>
      <c r="AT8" s="38">
        <f>データ!T6</f>
        <v>48.64</v>
      </c>
      <c r="AU8" s="38"/>
      <c r="AV8" s="38"/>
      <c r="AW8" s="38"/>
      <c r="AX8" s="38"/>
      <c r="AY8" s="38"/>
      <c r="AZ8" s="38"/>
      <c r="BA8" s="38"/>
      <c r="BB8" s="38">
        <f>データ!U6</f>
        <v>55.32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72.75</v>
      </c>
      <c r="Q10" s="38"/>
      <c r="R10" s="38"/>
      <c r="S10" s="38"/>
      <c r="T10" s="38"/>
      <c r="U10" s="38"/>
      <c r="V10" s="38"/>
      <c r="W10" s="38">
        <f>データ!Q6</f>
        <v>103.75</v>
      </c>
      <c r="X10" s="38"/>
      <c r="Y10" s="38"/>
      <c r="Z10" s="38"/>
      <c r="AA10" s="38"/>
      <c r="AB10" s="38"/>
      <c r="AC10" s="38"/>
      <c r="AD10" s="37">
        <f>データ!R6</f>
        <v>4785</v>
      </c>
      <c r="AE10" s="37"/>
      <c r="AF10" s="37"/>
      <c r="AG10" s="37"/>
      <c r="AH10" s="37"/>
      <c r="AI10" s="37"/>
      <c r="AJ10" s="37"/>
      <c r="AK10" s="2"/>
      <c r="AL10" s="37">
        <f>データ!V6</f>
        <v>1922</v>
      </c>
      <c r="AM10" s="37"/>
      <c r="AN10" s="37"/>
      <c r="AO10" s="37"/>
      <c r="AP10" s="37"/>
      <c r="AQ10" s="37"/>
      <c r="AR10" s="37"/>
      <c r="AS10" s="37"/>
      <c r="AT10" s="38">
        <f>データ!W6</f>
        <v>1.53</v>
      </c>
      <c r="AU10" s="38"/>
      <c r="AV10" s="38"/>
      <c r="AW10" s="38"/>
      <c r="AX10" s="38"/>
      <c r="AY10" s="38"/>
      <c r="AZ10" s="38"/>
      <c r="BA10" s="38"/>
      <c r="BB10" s="38">
        <f>データ!X6</f>
        <v>1256.21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43</v>
      </c>
      <c r="N86" s="12" t="s">
        <v>43</v>
      </c>
      <c r="O86" s="12" t="str">
        <f>データ!EO6</f>
        <v>【0.02】</v>
      </c>
    </row>
  </sheetData>
  <sheetProtection algorithmName="SHA-512" hashValue="OqA6627jL8c2MPeB3lQyVBF/gCK3zvKUi2qvkNCihPQK4ROQ4LVUR9NZqTthwMj7RLLyHUScodHjtbldbqNEAw==" saltValue="GBNI2qTZYM5iMH97GYYAG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5" s="22" customFormat="1" x14ac:dyDescent="0.15">
      <c r="A6" s="14" t="s">
        <v>95</v>
      </c>
      <c r="B6" s="19">
        <f>B7</f>
        <v>2022</v>
      </c>
      <c r="C6" s="19">
        <f t="shared" ref="C6:X6" si="3">C7</f>
        <v>14338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北海道　妹背牛町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72.75</v>
      </c>
      <c r="Q6" s="20">
        <f t="shared" si="3"/>
        <v>103.75</v>
      </c>
      <c r="R6" s="20">
        <f t="shared" si="3"/>
        <v>4785</v>
      </c>
      <c r="S6" s="20">
        <f t="shared" si="3"/>
        <v>2691</v>
      </c>
      <c r="T6" s="20">
        <f t="shared" si="3"/>
        <v>48.64</v>
      </c>
      <c r="U6" s="20">
        <f t="shared" si="3"/>
        <v>55.32</v>
      </c>
      <c r="V6" s="20">
        <f t="shared" si="3"/>
        <v>1922</v>
      </c>
      <c r="W6" s="20">
        <f t="shared" si="3"/>
        <v>1.53</v>
      </c>
      <c r="X6" s="20">
        <f t="shared" si="3"/>
        <v>1256.21</v>
      </c>
      <c r="Y6" s="21">
        <f>IF(Y7="",NA(),Y7)</f>
        <v>95.77</v>
      </c>
      <c r="Z6" s="21">
        <f t="shared" ref="Z6:AH6" si="4">IF(Z7="",NA(),Z7)</f>
        <v>94.89</v>
      </c>
      <c r="AA6" s="21">
        <f t="shared" si="4"/>
        <v>85.23</v>
      </c>
      <c r="AB6" s="21">
        <f t="shared" si="4"/>
        <v>79.92</v>
      </c>
      <c r="AC6" s="21">
        <f t="shared" si="4"/>
        <v>78.39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602.91999999999996</v>
      </c>
      <c r="BG6" s="21">
        <f t="shared" ref="BG6:BO6" si="7">IF(BG7="",NA(),BG7)</f>
        <v>347.74</v>
      </c>
      <c r="BH6" s="21">
        <f t="shared" si="7"/>
        <v>582.99</v>
      </c>
      <c r="BI6" s="21">
        <f t="shared" si="7"/>
        <v>626.22</v>
      </c>
      <c r="BJ6" s="21">
        <f t="shared" si="7"/>
        <v>613.70000000000005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97.72</v>
      </c>
      <c r="BR6" s="21">
        <f t="shared" ref="BR6:BZ6" si="8">IF(BR7="",NA(),BR7)</f>
        <v>96.69</v>
      </c>
      <c r="BS6" s="21">
        <f t="shared" si="8"/>
        <v>75.25</v>
      </c>
      <c r="BT6" s="21">
        <f t="shared" si="8"/>
        <v>55.53</v>
      </c>
      <c r="BU6" s="21">
        <f t="shared" si="8"/>
        <v>50.09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278.39999999999998</v>
      </c>
      <c r="CC6" s="21">
        <f t="shared" ref="CC6:CK6" si="9">IF(CC7="",NA(),CC7)</f>
        <v>284.61</v>
      </c>
      <c r="CD6" s="21">
        <f t="shared" si="9"/>
        <v>366.71</v>
      </c>
      <c r="CE6" s="21">
        <f t="shared" si="9"/>
        <v>500.81</v>
      </c>
      <c r="CF6" s="21">
        <f t="shared" si="9"/>
        <v>554.11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60.76</v>
      </c>
      <c r="CN6" s="21">
        <f t="shared" ref="CN6:CV6" si="10">IF(CN7="",NA(),CN7)</f>
        <v>58.33</v>
      </c>
      <c r="CO6" s="21">
        <f t="shared" si="10"/>
        <v>56.6</v>
      </c>
      <c r="CP6" s="21">
        <f t="shared" si="10"/>
        <v>55.44</v>
      </c>
      <c r="CQ6" s="21">
        <f t="shared" si="10"/>
        <v>55.79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96.71</v>
      </c>
      <c r="CY6" s="21">
        <f t="shared" ref="CY6:DG6" si="11">IF(CY7="",NA(),CY7)</f>
        <v>97.97</v>
      </c>
      <c r="CZ6" s="21">
        <f t="shared" si="11"/>
        <v>92.92</v>
      </c>
      <c r="DA6" s="21">
        <f t="shared" si="11"/>
        <v>95.51</v>
      </c>
      <c r="DB6" s="21">
        <f t="shared" si="11"/>
        <v>96.05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14338</v>
      </c>
      <c r="D7" s="23">
        <v>47</v>
      </c>
      <c r="E7" s="23">
        <v>17</v>
      </c>
      <c r="F7" s="23">
        <v>5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 t="s">
        <v>103</v>
      </c>
      <c r="P7" s="24">
        <v>72.75</v>
      </c>
      <c r="Q7" s="24">
        <v>103.75</v>
      </c>
      <c r="R7" s="24">
        <v>4785</v>
      </c>
      <c r="S7" s="24">
        <v>2691</v>
      </c>
      <c r="T7" s="24">
        <v>48.64</v>
      </c>
      <c r="U7" s="24">
        <v>55.32</v>
      </c>
      <c r="V7" s="24">
        <v>1922</v>
      </c>
      <c r="W7" s="24">
        <v>1.53</v>
      </c>
      <c r="X7" s="24">
        <v>1256.21</v>
      </c>
      <c r="Y7" s="24">
        <v>95.77</v>
      </c>
      <c r="Z7" s="24">
        <v>94.89</v>
      </c>
      <c r="AA7" s="24">
        <v>85.23</v>
      </c>
      <c r="AB7" s="24">
        <v>79.92</v>
      </c>
      <c r="AC7" s="24">
        <v>78.39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602.91999999999996</v>
      </c>
      <c r="BG7" s="24">
        <v>347.74</v>
      </c>
      <c r="BH7" s="24">
        <v>582.99</v>
      </c>
      <c r="BI7" s="24">
        <v>626.22</v>
      </c>
      <c r="BJ7" s="24">
        <v>613.70000000000005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97.72</v>
      </c>
      <c r="BR7" s="24">
        <v>96.69</v>
      </c>
      <c r="BS7" s="24">
        <v>75.25</v>
      </c>
      <c r="BT7" s="24">
        <v>55.53</v>
      </c>
      <c r="BU7" s="24">
        <v>50.09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278.39999999999998</v>
      </c>
      <c r="CC7" s="24">
        <v>284.61</v>
      </c>
      <c r="CD7" s="24">
        <v>366.71</v>
      </c>
      <c r="CE7" s="24">
        <v>500.81</v>
      </c>
      <c r="CF7" s="24">
        <v>554.11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60.76</v>
      </c>
      <c r="CN7" s="24">
        <v>58.33</v>
      </c>
      <c r="CO7" s="24">
        <v>56.6</v>
      </c>
      <c r="CP7" s="24">
        <v>55.44</v>
      </c>
      <c r="CQ7" s="24">
        <v>55.79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96.71</v>
      </c>
      <c r="CY7" s="24">
        <v>97.97</v>
      </c>
      <c r="CZ7" s="24">
        <v>92.92</v>
      </c>
      <c r="DA7" s="24">
        <v>95.51</v>
      </c>
      <c r="DB7" s="24">
        <v>96.05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104</v>
      </c>
      <c r="C9" s="26" t="s">
        <v>105</v>
      </c>
      <c r="D9" s="26" t="s">
        <v>106</v>
      </c>
      <c r="E9" s="26" t="s">
        <v>107</v>
      </c>
      <c r="F9" s="26" t="s">
        <v>108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110</v>
      </c>
    </row>
    <row r="13" spans="1:145" x14ac:dyDescent="0.15">
      <c r="B13" t="s">
        <v>111</v>
      </c>
      <c r="C13" t="s">
        <v>112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片山　桂司</cp:lastModifiedBy>
  <dcterms:created xsi:type="dcterms:W3CDTF">2023-12-12T02:51:38Z</dcterms:created>
  <dcterms:modified xsi:type="dcterms:W3CDTF">2024-01-22T01:20:35Z</dcterms:modified>
  <cp:category/>
</cp:coreProperties>
</file>