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yama0383\Desktop\R03公営企業に係る経営比較分析表（令和2年度決算）の分析等\"/>
    </mc:Choice>
  </mc:AlternateContent>
  <workbookProtection workbookAlgorithmName="SHA-512" workbookHashValue="421xL6mGO1/0Orq94f0h0sZiHLQzWLVhxg95MeVpcAYgQ8QfJclMPd+80P8F0dfyI0Fc3I+Zib3TuvXusaqIZQ==" workbookSaltValue="8sqVNSxY55BTxySu4fjug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<sst xmlns="http://schemas.openxmlformats.org/spreadsheetml/2006/main" count="236" uniqueCount="118">
  <si>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</si>
  <si>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</si>
  <si>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</si>
  <si>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</si>
  <si>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</si>
  <si>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</si>
  <si>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</si>
  <si>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</si>
  <si>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</si>
  <si>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</si>
  <si>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</si>
  <si>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</si>
  <si>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</si>
  <si>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</si>
  <si>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</si>
  <si>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</si>
  <si>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</si>
  <si>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</si>
  <si>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</si>
  <si>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</si>
  <si>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</si>
  <si>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</si>
  <si>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</si>
  <si>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</si>
  <si>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</si>
  <si>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</si>
  <si>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</si>
  <si>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</si>
  <si>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</si>
  <si>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</si>
  <si>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</si>
  <si>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</si>
  <si>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</si>
  <si>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</si>
  <si>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</si>
  <si>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</si>
  <si>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</si>
  <si>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</si>
  <si>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</si>
  <si>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</si>
  <si>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</si>
  <si>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</si>
  <si>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</si>
  <si>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</si>
  <si>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</si>
  <si>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</si>
  <si>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</si>
  <si>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</si>
  <si>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</si>
  <si>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</si>
  <si>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</si>
  <si>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</si>
  <si>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</si>
  <si>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</si>
  <si>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</si>
  <si>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</si>
  <si>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</si>
  <si>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</si>
  <si>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</si>
  <si>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</si>
  <si>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</si>
  <si>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</si>
  <si>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</si>
  <si>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</si>
  <si>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</si>
  <si>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</si>
  <si>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</si>
  <si>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</si>
  <si>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</si>
  <si>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</si>
  <si>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</si>
  <si>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</si>
  <si>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</si>
  <si>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</si>
  <si>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</si>
  <si>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</si>
  <si>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</si>
  <si>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</si>
  <si>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</si>
  <si>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</si>
  <si>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</si>
  <si>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</si>
  <si>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</si>
  <si>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</si>
  <si>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</si>
  <si>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</si>
  <si>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</si>
  <si>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</si>
  <si>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</si>
  <si>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</si>
  <si>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</si>
  <si>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</si>
  <si>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</si>
  <si>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</si>
  <si>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</si>
  <si>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</si>
  <si>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</si>
  <si>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妹背牛町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</si>
  <si>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</si>
  <si>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</si>
  <si>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</si>
  <si>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</si>
  <si>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</si>
  <si>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</si>
  <si>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</si>
  <si>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</si>
  <si>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</si>
  <si>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</si>
  <si>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</si>
  <si>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</si>
  <si>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</si>
  <si>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</si>
  <si>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</si>
  <si>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</si>
  <si>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</si>
  <si>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地区は平成6年に供用開始。汚水処理場及びポンプ場については、耐用年数が7～10年の機器を平成16～20年度に機能強化事業を実施し、耐用年数が15～20年の機器を平成27～令和1年度で更新しています。管路については、前回の機能強化事業で真空弁の更新を完了していますが、管路自体については耐用年数が50年であり、更新時期に達していません。管路の延命を図るためにも維持管理を徹底し、財源確保も視野に入れて更新計画を策定していきます。</t>
    <rPh sb="1" eb="2">
      <t>ホン</t>
    </rPh>
    <rPh sb="2" eb="4">
      <t>チク</t>
    </rPh>
    <rPh sb="5" eb="7">
      <t>ヘイセイ</t>
    </rPh>
    <rPh sb="8" eb="9">
      <t>ネン</t>
    </rPh>
    <rPh sb="10" eb="12">
      <t>キョウヨウ</t>
    </rPh>
    <rPh sb="12" eb="14">
      <t>カイシ</t>
    </rPh>
    <rPh sb="15" eb="17">
      <t>オスイ</t>
    </rPh>
    <rPh sb="17" eb="19">
      <t>ショリ</t>
    </rPh>
    <rPh sb="19" eb="20">
      <t>ジョウ</t>
    </rPh>
    <rPh sb="20" eb="21">
      <t>オヨ</t>
    </rPh>
    <rPh sb="25" eb="26">
      <t>ジョウ</t>
    </rPh>
    <rPh sb="32" eb="34">
      <t>タイヨウ</t>
    </rPh>
    <rPh sb="34" eb="36">
      <t>ネンスウ</t>
    </rPh>
    <rPh sb="41" eb="42">
      <t>ネン</t>
    </rPh>
    <rPh sb="43" eb="45">
      <t>キキ</t>
    </rPh>
    <rPh sb="46" eb="48">
      <t>ヘイセイ</t>
    </rPh>
    <rPh sb="53" eb="54">
      <t>ネン</t>
    </rPh>
    <rPh sb="54" eb="55">
      <t>ド</t>
    </rPh>
    <rPh sb="56" eb="58">
      <t>キノウ</t>
    </rPh>
    <rPh sb="58" eb="60">
      <t>キョウカ</t>
    </rPh>
    <rPh sb="60" eb="62">
      <t>ジギョウ</t>
    </rPh>
    <rPh sb="63" eb="65">
      <t>ジッシ</t>
    </rPh>
    <rPh sb="67" eb="69">
      <t>タイヨウ</t>
    </rPh>
    <rPh sb="69" eb="71">
      <t>ネンスウ</t>
    </rPh>
    <rPh sb="77" eb="78">
      <t>ネン</t>
    </rPh>
    <rPh sb="79" eb="81">
      <t>キキ</t>
    </rPh>
    <rPh sb="82" eb="84">
      <t>ヘイセイ</t>
    </rPh>
    <rPh sb="87" eb="88">
      <t>レイ</t>
    </rPh>
    <rPh sb="88" eb="89">
      <t>ワ</t>
    </rPh>
    <rPh sb="90" eb="91">
      <t>ネン</t>
    </rPh>
    <rPh sb="91" eb="92">
      <t>ド</t>
    </rPh>
    <rPh sb="93" eb="95">
      <t>コウシン</t>
    </rPh>
    <rPh sb="101" eb="103">
      <t>カンロ</t>
    </rPh>
    <rPh sb="109" eb="111">
      <t>ゼンカイ</t>
    </rPh>
    <rPh sb="112" eb="114">
      <t>キノウ</t>
    </rPh>
    <rPh sb="114" eb="116">
      <t>キョウカ</t>
    </rPh>
    <rPh sb="116" eb="118">
      <t>ジギョウ</t>
    </rPh>
    <rPh sb="119" eb="121">
      <t>シンクウ</t>
    </rPh>
    <rPh sb="121" eb="122">
      <t>ベン</t>
    </rPh>
    <rPh sb="123" eb="125">
      <t>コウシン</t>
    </rPh>
    <rPh sb="126" eb="128">
      <t>カンリョウ</t>
    </rPh>
    <rPh sb="135" eb="137">
      <t>カンロ</t>
    </rPh>
    <rPh sb="137" eb="139">
      <t>ジタイ</t>
    </rPh>
    <rPh sb="144" eb="146">
      <t>タイヨウ</t>
    </rPh>
    <rPh sb="146" eb="148">
      <t>ネンスウ</t>
    </rPh>
    <rPh sb="151" eb="152">
      <t>ネン</t>
    </rPh>
    <rPh sb="156" eb="158">
      <t>コウシン</t>
    </rPh>
    <rPh sb="158" eb="160">
      <t>ジキ</t>
    </rPh>
    <rPh sb="161" eb="162">
      <t>タッ</t>
    </rPh>
    <rPh sb="169" eb="171">
      <t>カンロ</t>
    </rPh>
    <rPh sb="172" eb="174">
      <t>エンメイ</t>
    </rPh>
    <rPh sb="175" eb="176">
      <t>ハカ</t>
    </rPh>
    <rPh sb="181" eb="183">
      <t>イジ</t>
    </rPh>
    <rPh sb="183" eb="185">
      <t>カンリ</t>
    </rPh>
    <rPh sb="186" eb="188">
      <t>テッテイ</t>
    </rPh>
    <rPh sb="190" eb="192">
      <t>ザイゲン</t>
    </rPh>
    <rPh sb="192" eb="194">
      <t>カクホ</t>
    </rPh>
    <rPh sb="195" eb="197">
      <t>シヤ</t>
    </rPh>
    <rPh sb="198" eb="199">
      <t>イ</t>
    </rPh>
    <rPh sb="201" eb="203">
      <t>コウシン</t>
    </rPh>
    <rPh sb="203" eb="205">
      <t>ケイカク</t>
    </rPh>
    <rPh sb="206" eb="208">
      <t>サクテイ</t>
    </rPh>
    <phoneticPr fontId="15"/>
  </si>
  <si>
    <t>　水洗化率は徐々に向上しているものの、人口減少に伴い、年間有収水量が年々減少していることから、平成28年度より10%値上げの料金改定を実施し、経営改善を図っています。
　平成27年度から令和1年度までの5ヶ年で処理施設の機能強化事業を実施し、令和1年最適化構想を策定し、処理施設機器類の修繕サイクルの見直しを行い、維持管理経費削減に努めています。
　また、収入確保及び歳出抑制に向けた取組も実施していきます。</t>
    <rPh sb="1" eb="4">
      <t>スイセンカ</t>
    </rPh>
    <rPh sb="4" eb="5">
      <t>リツ</t>
    </rPh>
    <rPh sb="6" eb="8">
      <t>ジョジョ</t>
    </rPh>
    <rPh sb="9" eb="11">
      <t>コウジョウ</t>
    </rPh>
    <rPh sb="19" eb="21">
      <t>ジンコウ</t>
    </rPh>
    <rPh sb="21" eb="23">
      <t>ゲンショウ</t>
    </rPh>
    <rPh sb="24" eb="25">
      <t>トモナ</t>
    </rPh>
    <rPh sb="27" eb="29">
      <t>ネンカン</t>
    </rPh>
    <rPh sb="29" eb="31">
      <t>ユウシュウ</t>
    </rPh>
    <rPh sb="31" eb="33">
      <t>スイリョウ</t>
    </rPh>
    <rPh sb="34" eb="36">
      <t>ネンネン</t>
    </rPh>
    <rPh sb="36" eb="38">
      <t>ゲンショウ</t>
    </rPh>
    <rPh sb="47" eb="49">
      <t>ヘイセイ</t>
    </rPh>
    <rPh sb="51" eb="52">
      <t>ネン</t>
    </rPh>
    <rPh sb="52" eb="53">
      <t>ド</t>
    </rPh>
    <rPh sb="58" eb="60">
      <t>ネア</t>
    </rPh>
    <rPh sb="62" eb="64">
      <t>リョウキン</t>
    </rPh>
    <rPh sb="64" eb="66">
      <t>カイテイ</t>
    </rPh>
    <rPh sb="67" eb="69">
      <t>ジッシ</t>
    </rPh>
    <rPh sb="71" eb="73">
      <t>ケイエイ</t>
    </rPh>
    <rPh sb="73" eb="75">
      <t>カイゼン</t>
    </rPh>
    <rPh sb="76" eb="77">
      <t>ハカ</t>
    </rPh>
    <rPh sb="85" eb="87">
      <t>ヘイセイ</t>
    </rPh>
    <rPh sb="89" eb="90">
      <t>ネン</t>
    </rPh>
    <rPh sb="90" eb="91">
      <t>ド</t>
    </rPh>
    <rPh sb="93" eb="94">
      <t>レイ</t>
    </rPh>
    <rPh sb="94" eb="95">
      <t>ワ</t>
    </rPh>
    <rPh sb="96" eb="97">
      <t>ネン</t>
    </rPh>
    <rPh sb="97" eb="98">
      <t>ド</t>
    </rPh>
    <rPh sb="103" eb="104">
      <t>ネン</t>
    </rPh>
    <rPh sb="105" eb="107">
      <t>ショリ</t>
    </rPh>
    <rPh sb="107" eb="109">
      <t>シセツ</t>
    </rPh>
    <rPh sb="110" eb="112">
      <t>キノウ</t>
    </rPh>
    <rPh sb="112" eb="114">
      <t>キョウカ</t>
    </rPh>
    <rPh sb="114" eb="116">
      <t>ジギョウ</t>
    </rPh>
    <rPh sb="117" eb="119">
      <t>ジッシ</t>
    </rPh>
    <rPh sb="121" eb="122">
      <t>レイ</t>
    </rPh>
    <rPh sb="122" eb="123">
      <t>ワ</t>
    </rPh>
    <rPh sb="124" eb="125">
      <t>ネン</t>
    </rPh>
    <rPh sb="125" eb="128">
      <t>サイテキカ</t>
    </rPh>
    <rPh sb="128" eb="130">
      <t>コウソウ</t>
    </rPh>
    <rPh sb="131" eb="133">
      <t>サクテイ</t>
    </rPh>
    <rPh sb="135" eb="137">
      <t>ショリ</t>
    </rPh>
    <rPh sb="137" eb="139">
      <t>シセツ</t>
    </rPh>
    <rPh sb="139" eb="141">
      <t>キキ</t>
    </rPh>
    <rPh sb="141" eb="142">
      <t>ルイ</t>
    </rPh>
    <rPh sb="143" eb="145">
      <t>シュウゼン</t>
    </rPh>
    <rPh sb="150" eb="152">
      <t>ミナオ</t>
    </rPh>
    <rPh sb="154" eb="155">
      <t>オコナ</t>
    </rPh>
    <rPh sb="157" eb="159">
      <t>イジ</t>
    </rPh>
    <rPh sb="159" eb="161">
      <t>カンリ</t>
    </rPh>
    <rPh sb="161" eb="163">
      <t>ケイヒ</t>
    </rPh>
    <rPh sb="163" eb="165">
      <t>サクゲン</t>
    </rPh>
    <rPh sb="166" eb="167">
      <t>ツト</t>
    </rPh>
    <phoneticPr fontId="15"/>
  </si>
  <si>
    <t xml:space="preserve">　使用料については、水洗化率及び人口並びに対象戸数の減少により、減収が見込まれ、平成28年度から10%値上げを行い、収入確保及び歳出抑制に向けた取組を実施しています。
</t>
    <rPh sb="10" eb="13">
      <t>スイセンカ</t>
    </rPh>
    <rPh sb="13" eb="14">
      <t>リツ</t>
    </rPh>
    <rPh sb="14" eb="15">
      <t>オヨ</t>
    </rPh>
    <rPh sb="16" eb="17">
      <t>ニン</t>
    </rPh>
    <rPh sb="17" eb="18">
      <t>コウ</t>
    </rPh>
    <rPh sb="18" eb="19">
      <t>ナラ</t>
    </rPh>
    <rPh sb="21" eb="23">
      <t>タイショウ</t>
    </rPh>
    <rPh sb="23" eb="25">
      <t>コスウ</t>
    </rPh>
    <rPh sb="26" eb="28">
      <t>ゲンショウ</t>
    </rPh>
    <rPh sb="32" eb="34">
      <t>ゲンシュウ</t>
    </rPh>
    <rPh sb="35" eb="37">
      <t>ミコ</t>
    </rPh>
    <rPh sb="40" eb="42">
      <t>ヘイセイ</t>
    </rPh>
    <rPh sb="44" eb="45">
      <t>ネン</t>
    </rPh>
    <rPh sb="45" eb="46">
      <t>ド</t>
    </rPh>
    <rPh sb="51" eb="53">
      <t>ネア</t>
    </rPh>
    <rPh sb="55" eb="56">
      <t>オコナ</t>
    </rPh>
    <rPh sb="58" eb="60">
      <t>シュウニュウ</t>
    </rPh>
    <rPh sb="60" eb="62">
      <t>カクホ</t>
    </rPh>
    <rPh sb="62" eb="63">
      <t>オヨ</t>
    </rPh>
    <rPh sb="64" eb="66">
      <t>サイシュツ</t>
    </rPh>
    <rPh sb="66" eb="68">
      <t>ヨクセイ</t>
    </rPh>
    <rPh sb="69" eb="70">
      <t>ム</t>
    </rPh>
    <rPh sb="72" eb="74">
      <t>トリクミ</t>
    </rPh>
    <rPh sb="75" eb="77">
      <t>ジッシ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</si>
</sst>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0A-4770-826C-552AC491A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616096"/>
        <c:axId val="34394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A-4770-826C-552AC491A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16096"/>
        <c:axId val="343944768"/>
      </c:lineChart>
      <c:dateAx>
        <c:axId val="3456160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3944768"/>
        <c:crosses val="autoZero"/>
        <c:auto val="1"/>
        <c:lblOffset val="100"/>
        <c:baseTimeUnit val="years"/>
      </c:dateAx>
      <c:valAx>
        <c:axId val="34394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561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61.34</c:v>
                </c:pt>
                <c:pt idx="1">
                  <c:v>60.65</c:v>
                </c:pt>
                <c:pt idx="2">
                  <c:v>60.76</c:v>
                </c:pt>
                <c:pt idx="3">
                  <c:v>58.33</c:v>
                </c:pt>
                <c:pt idx="4">
                  <c:v>56.6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44-447F-AE11-159AF694B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963920"/>
        <c:axId val="34696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44-447F-AE11-159AF694B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963920"/>
        <c:axId val="346962352"/>
      </c:lineChart>
      <c:dateAx>
        <c:axId val="346963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962352"/>
        <c:crosses val="autoZero"/>
        <c:auto val="1"/>
        <c:lblOffset val="100"/>
        <c:baseTimeUnit val="years"/>
      </c:dateAx>
      <c:valAx>
        <c:axId val="34696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96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93.78</c:v>
                </c:pt>
                <c:pt idx="1">
                  <c:v>95.11</c:v>
                </c:pt>
                <c:pt idx="2">
                  <c:v>96.71</c:v>
                </c:pt>
                <c:pt idx="3">
                  <c:v>97.97</c:v>
                </c:pt>
                <c:pt idx="4">
                  <c:v>92.92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A4-4995-9BC3-82CE6FCB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965880"/>
        <c:axId val="34696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A4-4995-9BC3-82CE6FCB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965880"/>
        <c:axId val="346964704"/>
      </c:lineChart>
      <c:dateAx>
        <c:axId val="346965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964704"/>
        <c:crosses val="autoZero"/>
        <c:auto val="1"/>
        <c:lblOffset val="100"/>
        <c:baseTimeUnit val="years"/>
      </c:dateAx>
      <c:valAx>
        <c:axId val="34696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965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62.59</c:v>
                </c:pt>
                <c:pt idx="1">
                  <c:v>95.36</c:v>
                </c:pt>
                <c:pt idx="2">
                  <c:v>95.77</c:v>
                </c:pt>
                <c:pt idx="3">
                  <c:v>94.89</c:v>
                </c:pt>
                <c:pt idx="4">
                  <c:v>85.23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D0-4FD3-948D-97742EEBA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945944"/>
        <c:axId val="34394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D0-4FD3-948D-97742EEBA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945944"/>
        <c:axId val="343946336"/>
      </c:lineChart>
      <c:dateAx>
        <c:axId val="343945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3946336"/>
        <c:crosses val="autoZero"/>
        <c:auto val="1"/>
        <c:lblOffset val="100"/>
        <c:baseTimeUnit val="years"/>
      </c:dateAx>
      <c:valAx>
        <c:axId val="343946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3945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3C-4C9A-A0BE-158D64E78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947120"/>
        <c:axId val="346577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3C-4C9A-A0BE-158D64E78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947120"/>
        <c:axId val="346577616"/>
      </c:lineChart>
      <c:dateAx>
        <c:axId val="3439471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577616"/>
        <c:crosses val="autoZero"/>
        <c:auto val="1"/>
        <c:lblOffset val="100"/>
        <c:baseTimeUnit val="years"/>
      </c:dateAx>
      <c:valAx>
        <c:axId val="346577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394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EA-40BF-A73B-6FA94FE27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578792"/>
        <c:axId val="34658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EA-40BF-A73B-6FA94FE27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578792"/>
        <c:axId val="346582320"/>
      </c:lineChart>
      <c:dateAx>
        <c:axId val="3465787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582320"/>
        <c:crosses val="autoZero"/>
        <c:auto val="1"/>
        <c:lblOffset val="100"/>
        <c:baseTimeUnit val="years"/>
      </c:dateAx>
      <c:valAx>
        <c:axId val="34658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578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AA-476A-BFF1-06F4A2468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581536"/>
        <c:axId val="34657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AA-476A-BFF1-06F4A2468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581536"/>
        <c:axId val="346578400"/>
      </c:lineChart>
      <c:dateAx>
        <c:axId val="3465815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578400"/>
        <c:crosses val="autoZero"/>
        <c:auto val="1"/>
        <c:lblOffset val="100"/>
        <c:baseTimeUnit val="years"/>
      </c:dateAx>
      <c:valAx>
        <c:axId val="34657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58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7F-4CCF-B19C-44ECB28D4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581928"/>
        <c:axId val="34657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7F-4CCF-B19C-44ECB28D4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581928"/>
        <c:axId val="346579184"/>
      </c:lineChart>
      <c:dateAx>
        <c:axId val="3465819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579184"/>
        <c:crosses val="autoZero"/>
        <c:auto val="1"/>
        <c:lblOffset val="100"/>
        <c:baseTimeUnit val="years"/>
      </c:dateAx>
      <c:valAx>
        <c:axId val="34657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581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1131.3399999999999</c:v>
                </c:pt>
                <c:pt idx="1">
                  <c:v>381.87</c:v>
                </c:pt>
                <c:pt idx="2">
                  <c:v>602.91999999999996</c:v>
                </c:pt>
                <c:pt idx="3">
                  <c:v>347.74</c:v>
                </c:pt>
                <c:pt idx="4">
                  <c:v>582.99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64-4360-B715-6261CBC43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580360"/>
        <c:axId val="346574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64-4360-B715-6261CBC43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580360"/>
        <c:axId val="346574872"/>
      </c:lineChart>
      <c:dateAx>
        <c:axId val="346580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574872"/>
        <c:crosses val="autoZero"/>
        <c:auto val="1"/>
        <c:lblOffset val="100"/>
        <c:baseTimeUnit val="years"/>
      </c:dateAx>
      <c:valAx>
        <c:axId val="346574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580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54.72</c:v>
                </c:pt>
                <c:pt idx="1">
                  <c:v>95.13</c:v>
                </c:pt>
                <c:pt idx="2">
                  <c:v>97.72</c:v>
                </c:pt>
                <c:pt idx="3">
                  <c:v>96.69</c:v>
                </c:pt>
                <c:pt idx="4">
                  <c:v>75.25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21-4174-8A89-2DD65DE9B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578008"/>
        <c:axId val="34696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21-4174-8A89-2DD65DE9B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578008"/>
        <c:axId val="346963136"/>
      </c:lineChart>
      <c:dateAx>
        <c:axId val="3465780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963136"/>
        <c:crosses val="autoZero"/>
        <c:auto val="1"/>
        <c:lblOffset val="100"/>
        <c:baseTimeUnit val="years"/>
      </c:dateAx>
      <c:valAx>
        <c:axId val="346963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578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494.94</c:v>
                </c:pt>
                <c:pt idx="1">
                  <c:v>284.93</c:v>
                </c:pt>
                <c:pt idx="2">
                  <c:v>278.39999999999998</c:v>
                </c:pt>
                <c:pt idx="3">
                  <c:v>284.61</c:v>
                </c:pt>
                <c:pt idx="4">
                  <c:v>366.71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39-478C-8C4F-C59330967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967840"/>
        <c:axId val="346961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39-478C-8C4F-C59330967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967840"/>
        <c:axId val="346961960"/>
      </c:lineChart>
      <c:dateAx>
        <c:axId val="346967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961960"/>
        <c:crosses val="autoZero"/>
        <c:auto val="1"/>
        <c:lblOffset val="100"/>
        <c:baseTimeUnit val="years"/>
      </c:dateAx>
      <c:valAx>
        <c:axId val="346961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96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北海道　妹背牛町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2827</v>
      </c>
      <c r="AM8" s="51"/>
      <c r="AN8" s="51"/>
      <c r="AO8" s="51"/>
      <c r="AP8" s="51"/>
      <c r="AQ8" s="51"/>
      <c r="AR8" s="51"/>
      <c r="AS8" s="51"/>
      <c r="AT8" s="46">
        <f>データ!T6</f>
        <v>48.64</v>
      </c>
      <c r="AU8" s="46"/>
      <c r="AV8" s="46"/>
      <c r="AW8" s="46"/>
      <c r="AX8" s="46"/>
      <c r="AY8" s="46"/>
      <c r="AZ8" s="46"/>
      <c r="BA8" s="46"/>
      <c r="BB8" s="46">
        <f>データ!U6</f>
        <v>58.12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72.16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4785</v>
      </c>
      <c r="AE10" s="51"/>
      <c r="AF10" s="51"/>
      <c r="AG10" s="51"/>
      <c r="AH10" s="51"/>
      <c r="AI10" s="51"/>
      <c r="AJ10" s="51"/>
      <c r="AK10" s="2"/>
      <c r="AL10" s="51">
        <f>データ!V6</f>
        <v>1991</v>
      </c>
      <c r="AM10" s="51"/>
      <c r="AN10" s="51"/>
      <c r="AO10" s="51"/>
      <c r="AP10" s="51"/>
      <c r="AQ10" s="51"/>
      <c r="AR10" s="51"/>
      <c r="AS10" s="51"/>
      <c r="AT10" s="46">
        <f>データ!W6</f>
        <v>1.53</v>
      </c>
      <c r="AU10" s="46"/>
      <c r="AV10" s="46"/>
      <c r="AW10" s="46"/>
      <c r="AX10" s="46"/>
      <c r="AY10" s="46"/>
      <c r="AZ10" s="46"/>
      <c r="BA10" s="46"/>
      <c r="BB10" s="46">
        <f>データ!X6</f>
        <v>1301.31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43</v>
      </c>
      <c r="N86" s="26" t="s">
        <v>43</v>
      </c>
      <c r="O86" s="26" t="str">
        <f>データ!EO6</f>
        <v>【0.16】</v>
      </c>
    </row>
  </sheetData>
  <sheetProtection algorithmName="SHA-512" hashValue="CY4lVdWOgVarprxPUhaIaMpLlDPGasCKOBrLpreOEzHIfTdQ7N+0wpPz2ezQVoHegZkrkPFU1nLZuwzQVivOww==" saltValue="uzeAnRXufTWCsZOutJSQw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2020</v>
      </c>
      <c r="C6" s="33">
        <f t="shared" ref="C6:X6" si="3">C7</f>
        <v>14338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北海道　妹背牛町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72.16</v>
      </c>
      <c r="Q6" s="34">
        <f t="shared" si="3"/>
        <v>100</v>
      </c>
      <c r="R6" s="34">
        <f t="shared" si="3"/>
        <v>4785</v>
      </c>
      <c r="S6" s="34">
        <f t="shared" si="3"/>
        <v>2827</v>
      </c>
      <c r="T6" s="34">
        <f t="shared" si="3"/>
        <v>48.64</v>
      </c>
      <c r="U6" s="34">
        <f t="shared" si="3"/>
        <v>58.12</v>
      </c>
      <c r="V6" s="34">
        <f t="shared" si="3"/>
        <v>1991</v>
      </c>
      <c r="W6" s="34">
        <f t="shared" si="3"/>
        <v>1.53</v>
      </c>
      <c r="X6" s="34">
        <f t="shared" si="3"/>
        <v>1301.31</v>
      </c>
      <c r="Y6" s="35">
        <f>IF(Y7="",NA(),Y7)</f>
        <v>62.59</v>
      </c>
      <c r="Z6" s="35">
        <f t="shared" ref="Z6:AH6" si="4">IF(Z7="",NA(),Z7)</f>
        <v>95.36</v>
      </c>
      <c r="AA6" s="35">
        <f t="shared" si="4"/>
        <v>95.77</v>
      </c>
      <c r="AB6" s="35">
        <f t="shared" si="4"/>
        <v>94.89</v>
      </c>
      <c r="AC6" s="35">
        <f t="shared" si="4"/>
        <v>85.23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1131.3399999999999</v>
      </c>
      <c r="BG6" s="35">
        <f t="shared" ref="BG6:BO6" si="7">IF(BG7="",NA(),BG7)</f>
        <v>381.87</v>
      </c>
      <c r="BH6" s="35">
        <f t="shared" si="7"/>
        <v>602.91999999999996</v>
      </c>
      <c r="BI6" s="35">
        <f t="shared" si="7"/>
        <v>347.74</v>
      </c>
      <c r="BJ6" s="35">
        <f t="shared" si="7"/>
        <v>582.99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54.72</v>
      </c>
      <c r="BR6" s="35">
        <f t="shared" ref="BR6:BZ6" si="8">IF(BR7="",NA(),BR7)</f>
        <v>95.13</v>
      </c>
      <c r="BS6" s="35">
        <f t="shared" si="8"/>
        <v>97.72</v>
      </c>
      <c r="BT6" s="35">
        <f t="shared" si="8"/>
        <v>96.69</v>
      </c>
      <c r="BU6" s="35">
        <f t="shared" si="8"/>
        <v>75.25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494.94</v>
      </c>
      <c r="CC6" s="35">
        <f t="shared" ref="CC6:CK6" si="9">IF(CC7="",NA(),CC7)</f>
        <v>284.93</v>
      </c>
      <c r="CD6" s="35">
        <f t="shared" si="9"/>
        <v>278.39999999999998</v>
      </c>
      <c r="CE6" s="35">
        <f t="shared" si="9"/>
        <v>284.61</v>
      </c>
      <c r="CF6" s="35">
        <f t="shared" si="9"/>
        <v>366.71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61.34</v>
      </c>
      <c r="CN6" s="35">
        <f t="shared" ref="CN6:CV6" si="10">IF(CN7="",NA(),CN7)</f>
        <v>60.65</v>
      </c>
      <c r="CO6" s="35">
        <f t="shared" si="10"/>
        <v>60.76</v>
      </c>
      <c r="CP6" s="35">
        <f t="shared" si="10"/>
        <v>58.33</v>
      </c>
      <c r="CQ6" s="35">
        <f t="shared" si="10"/>
        <v>56.6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93.78</v>
      </c>
      <c r="CY6" s="35">
        <f t="shared" ref="CY6:DG6" si="11">IF(CY7="",NA(),CY7)</f>
        <v>95.11</v>
      </c>
      <c r="CZ6" s="35">
        <f t="shared" si="11"/>
        <v>96.71</v>
      </c>
      <c r="DA6" s="35">
        <f t="shared" si="11"/>
        <v>97.97</v>
      </c>
      <c r="DB6" s="35">
        <f t="shared" si="11"/>
        <v>92.92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14338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72.16</v>
      </c>
      <c r="Q7" s="38">
        <v>100</v>
      </c>
      <c r="R7" s="38">
        <v>4785</v>
      </c>
      <c r="S7" s="38">
        <v>2827</v>
      </c>
      <c r="T7" s="38">
        <v>48.64</v>
      </c>
      <c r="U7" s="38">
        <v>58.12</v>
      </c>
      <c r="V7" s="38">
        <v>1991</v>
      </c>
      <c r="W7" s="38">
        <v>1.53</v>
      </c>
      <c r="X7" s="38">
        <v>1301.31</v>
      </c>
      <c r="Y7" s="38">
        <v>62.59</v>
      </c>
      <c r="Z7" s="38">
        <v>95.36</v>
      </c>
      <c r="AA7" s="38">
        <v>95.77</v>
      </c>
      <c r="AB7" s="38">
        <v>94.89</v>
      </c>
      <c r="AC7" s="38">
        <v>85.23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1131.3399999999999</v>
      </c>
      <c r="BG7" s="38">
        <v>381.87</v>
      </c>
      <c r="BH7" s="38">
        <v>602.91999999999996</v>
      </c>
      <c r="BI7" s="38">
        <v>347.74</v>
      </c>
      <c r="BJ7" s="38">
        <v>582.99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54.72</v>
      </c>
      <c r="BR7" s="38">
        <v>95.13</v>
      </c>
      <c r="BS7" s="38">
        <v>97.72</v>
      </c>
      <c r="BT7" s="38">
        <v>96.69</v>
      </c>
      <c r="BU7" s="38">
        <v>75.25</v>
      </c>
      <c r="BV7" s="38">
        <v>55.32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494.94</v>
      </c>
      <c r="CC7" s="38">
        <v>284.93</v>
      </c>
      <c r="CD7" s="38">
        <v>278.39999999999998</v>
      </c>
      <c r="CE7" s="38">
        <v>284.61</v>
      </c>
      <c r="CF7" s="38">
        <v>366.71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61.34</v>
      </c>
      <c r="CN7" s="38">
        <v>60.65</v>
      </c>
      <c r="CO7" s="38">
        <v>60.76</v>
      </c>
      <c r="CP7" s="38">
        <v>58.33</v>
      </c>
      <c r="CQ7" s="38">
        <v>56.6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93.78</v>
      </c>
      <c r="CY7" s="38">
        <v>95.11</v>
      </c>
      <c r="CZ7" s="38">
        <v>96.71</v>
      </c>
      <c r="DA7" s="38">
        <v>97.97</v>
      </c>
      <c r="DB7" s="38">
        <v>92.92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112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2021-12-03T07:53:42Z</dcterms:created>
  <dcterms:modified xsi:type="dcterms:W3CDTF">2022-01-11T00:58:27Z</dcterms:modified>
  <cp:category/>
</cp:coreProperties>
</file>