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10\建設課\上下水道グループ\水道事務係\000 簡水\Ｈ２９\調査報告関係\振興局\H30.1.29公営企業に係る「経営比較分析表」の分析等について\"/>
    </mc:Choice>
  </mc:AlternateContent>
  <workbookProtection workbookPassword="B319" lockStructure="1"/>
  <bookViews>
    <workbookView xWindow="0" yWindow="0" windowWidth="20490" windowHeight="77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<sst xmlns="http://schemas.openxmlformats.org/spreadsheetml/2006/main" count="237" uniqueCount="124">
  <si>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</si>
  <si>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</si>
  <si>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</si>
  <si>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</si>
  <si>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</si>
  <si>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</si>
  <si>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</si>
  <si>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</si>
  <si>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</si>
  <si>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</si>
  <si>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</si>
  <si>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</si>
  <si>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</si>
  <si>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</si>
  <si>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</si>
  <si>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</si>
  <si>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</si>
  <si>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</si>
  <si>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</si>
  <si>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</si>
  <si>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</si>
  <si>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</si>
  <si>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</si>
  <si>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</si>
  <si>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</si>
  <si>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</si>
  <si>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</si>
  <si>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</si>
  <si>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</si>
  <si>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</si>
  <si>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</si>
  <si>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</si>
  <si>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</si>
  <si>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</si>
  <si>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</si>
  <si>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</si>
  <si>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</si>
  <si>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</si>
  <si>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</si>
  <si>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</si>
  <si>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</si>
  <si>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</si>
  <si>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</si>
  <si>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</si>
  <si>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</si>
  <si>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</si>
  <si>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</si>
  <si>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</si>
  <si>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</si>
  <si>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</si>
  <si>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</si>
  <si>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</si>
  <si>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</si>
  <si>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</si>
  <si>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</si>
  <si>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</si>
  <si>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</si>
  <si>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</si>
  <si>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</si>
  <si>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</si>
  <si>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</si>
  <si>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</si>
  <si>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</si>
  <si>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</si>
  <si>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</si>
  <si>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</si>
  <si>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</si>
  <si>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</si>
  <si>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</si>
  <si>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</si>
  <si>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</si>
  <si>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</si>
  <si>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</si>
  <si>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</si>
  <si>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</si>
  <si>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</si>
  <si>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</si>
  <si>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</si>
  <si>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</si>
  <si>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</si>
  <si>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</si>
  <si>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</si>
  <si>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</si>
  <si>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</si>
  <si>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</si>
  <si>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</si>
  <si>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</si>
  <si>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</si>
  <si>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</si>
  <si>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</si>
  <si>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</si>
  <si>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</si>
  <si>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</si>
  <si>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</si>
  <si>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</si>
  <si>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</si>
  <si>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</si>
  <si>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</si>
  <si>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</si>
  <si>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</si>
  <si>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</si>
  <si>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</si>
  <si>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</si>
  <si>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</si>
  <si>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</si>
  <si>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</si>
  <si>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</si>
  <si>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</si>
  <si>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妹背牛町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</si>
  <si>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</si>
  <si>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</si>
  <si>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</si>
  <si>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</si>
  <si>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</si>
  <si>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</si>
  <si>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</si>
  <si>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</si>
  <si>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</si>
  <si>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</si>
  <si>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</si>
  <si>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類似団体平均と比較すると高い水準にあるが、一般会計からの繰入金に依存している。
　近年地方債残高も償還金のピークが過ぎ減少しているが、耐震化計画や計装設備の更新を先送りしているため企業債残高が少額となっている。今後も管路更新計画も含め経営改善に向けた取り組みを行う。</t>
    <phoneticPr fontId="4"/>
  </si>
  <si>
    <t>　計装設備については、平成２８年度〜平成３０年度で実施中である。
　管路については、昭和６０年に供用開始し、現在は法定耐用年数４０年を超える資産は無いが、平成３７年頃より経年化資産が生じてくる。
　法定耐用年数の1.2倍で更新した場合、老朽化資産になる前に更新するため、老朽化資産は生じない。管路の耐用年数の延長、財源の確保も視野にいれ更新計画を作成する。</t>
    <rPh sb="27" eb="28">
      <t>チュウ</t>
    </rPh>
    <phoneticPr fontId="4"/>
  </si>
  <si>
    <t xml:space="preserve">　今後5年間の推計では、地方債残高の減少により、一般会計からの繰入金がルール分のみとなり、独立採算の経営が可能となる。
結果、収支がプラスとなるため、更なる経営改善を図り、管路更新費用や耐震化費用の確保のため基金の積み立てを行っていく。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</si>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</sst>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2860912"/>
        <c:axId val="38286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382860912"/>
        <c:axId val="382862872"/>
      </c:lineChart>
      <c:dateAx>
        <c:axId val="382860912"/>
        <c:scaling>
          <c:orientation val="minMax"/>
        </c:scaling>
        <c:delete val="1"/>
        <c:axPos val="b"/>
        <c:numFmt formatCode="ge" sourceLinked="1"/>
        <c:majorTickMark val="none"/>
        <c:minorTickMark val="none"/>
        <c:tickLblPos val="none"/>
        <c:crossAx val="382862872"/>
        <c:crosses val="autoZero"/>
        <c:auto val="1"/>
        <c:lblOffset val="100"/>
        <c:baseTimeUnit val="years"/>
      </c:dateAx>
      <c:valAx>
        <c:axId val="38286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6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33.229999999999997</c:v>
                </c:pt>
                <c:pt idx="1">
                  <c:v>30.88</c:v>
                </c:pt>
                <c:pt idx="2">
                  <c:v>30.41</c:v>
                </c:pt>
                <c:pt idx="3">
                  <c:v>30.6</c:v>
                </c:pt>
                <c:pt idx="4">
                  <c:v>30.17</c:v>
                </c:pt>
              </c:numCache>
            </c:numRef>
          </c:val>
        </c:ser>
        <c:dLbls>
          <c:showLegendKey val="0"/>
          <c:showVal val="0"/>
          <c:showCatName val="0"/>
          <c:showSerName val="0"/>
          <c:showPercent val="0"/>
          <c:showBubbleSize val="0"/>
        </c:dLbls>
        <c:gapWidth val="150"/>
        <c:axId val="460458992"/>
        <c:axId val="4604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460458992"/>
        <c:axId val="460461344"/>
      </c:lineChart>
      <c:dateAx>
        <c:axId val="460458992"/>
        <c:scaling>
          <c:orientation val="minMax"/>
        </c:scaling>
        <c:delete val="1"/>
        <c:axPos val="b"/>
        <c:numFmt formatCode="ge" sourceLinked="1"/>
        <c:majorTickMark val="none"/>
        <c:minorTickMark val="none"/>
        <c:tickLblPos val="none"/>
        <c:crossAx val="460461344"/>
        <c:crosses val="autoZero"/>
        <c:auto val="1"/>
        <c:lblOffset val="100"/>
        <c:baseTimeUnit val="years"/>
      </c:dateAx>
      <c:valAx>
        <c:axId val="4604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45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86.69</c:v>
                </c:pt>
                <c:pt idx="1">
                  <c:v>91.39</c:v>
                </c:pt>
                <c:pt idx="2">
                  <c:v>90.37</c:v>
                </c:pt>
                <c:pt idx="3">
                  <c:v>88.14</c:v>
                </c:pt>
                <c:pt idx="4">
                  <c:v>89.31</c:v>
                </c:pt>
              </c:numCache>
            </c:numRef>
          </c:val>
        </c:ser>
        <c:dLbls>
          <c:showLegendKey val="0"/>
          <c:showVal val="0"/>
          <c:showCatName val="0"/>
          <c:showSerName val="0"/>
          <c:showPercent val="0"/>
          <c:showBubbleSize val="0"/>
        </c:dLbls>
        <c:gapWidth val="150"/>
        <c:axId val="460455072"/>
        <c:axId val="46045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460455072"/>
        <c:axId val="460459384"/>
      </c:lineChart>
      <c:dateAx>
        <c:axId val="460455072"/>
        <c:scaling>
          <c:orientation val="minMax"/>
        </c:scaling>
        <c:delete val="1"/>
        <c:axPos val="b"/>
        <c:numFmt formatCode="ge" sourceLinked="1"/>
        <c:majorTickMark val="none"/>
        <c:minorTickMark val="none"/>
        <c:tickLblPos val="none"/>
        <c:crossAx val="460459384"/>
        <c:crosses val="autoZero"/>
        <c:auto val="1"/>
        <c:lblOffset val="100"/>
        <c:baseTimeUnit val="years"/>
      </c:dateAx>
      <c:valAx>
        <c:axId val="46045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4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89.47</c:v>
                </c:pt>
                <c:pt idx="1">
                  <c:v>93.02</c:v>
                </c:pt>
                <c:pt idx="2">
                  <c:v>92.56</c:v>
                </c:pt>
                <c:pt idx="3">
                  <c:v>93.47</c:v>
                </c:pt>
                <c:pt idx="4">
                  <c:v>94.66</c:v>
                </c:pt>
              </c:numCache>
            </c:numRef>
          </c:val>
        </c:ser>
        <c:dLbls>
          <c:showLegendKey val="0"/>
          <c:showVal val="0"/>
          <c:showCatName val="0"/>
          <c:showSerName val="0"/>
          <c:showPercent val="0"/>
          <c:showBubbleSize val="0"/>
        </c:dLbls>
        <c:gapWidth val="150"/>
        <c:axId val="382864048"/>
        <c:axId val="46097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382864048"/>
        <c:axId val="460976744"/>
      </c:lineChart>
      <c:dateAx>
        <c:axId val="382864048"/>
        <c:scaling>
          <c:orientation val="minMax"/>
        </c:scaling>
        <c:delete val="1"/>
        <c:axPos val="b"/>
        <c:numFmt formatCode="ge" sourceLinked="1"/>
        <c:majorTickMark val="none"/>
        <c:minorTickMark val="none"/>
        <c:tickLblPos val="none"/>
        <c:crossAx val="460976744"/>
        <c:crosses val="autoZero"/>
        <c:auto val="1"/>
        <c:lblOffset val="100"/>
        <c:baseTimeUnit val="years"/>
      </c:dateAx>
      <c:valAx>
        <c:axId val="46097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6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0975960"/>
        <c:axId val="46097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0975960"/>
        <c:axId val="460978704"/>
      </c:lineChart>
      <c:dateAx>
        <c:axId val="460975960"/>
        <c:scaling>
          <c:orientation val="minMax"/>
        </c:scaling>
        <c:delete val="1"/>
        <c:axPos val="b"/>
        <c:numFmt formatCode="ge" sourceLinked="1"/>
        <c:majorTickMark val="none"/>
        <c:minorTickMark val="none"/>
        <c:tickLblPos val="none"/>
        <c:crossAx val="460978704"/>
        <c:crosses val="autoZero"/>
        <c:auto val="1"/>
        <c:lblOffset val="100"/>
        <c:baseTimeUnit val="years"/>
      </c:dateAx>
      <c:valAx>
        <c:axId val="46097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7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0979096"/>
        <c:axId val="4609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0979096"/>
        <c:axId val="460976352"/>
      </c:lineChart>
      <c:dateAx>
        <c:axId val="460979096"/>
        <c:scaling>
          <c:orientation val="minMax"/>
        </c:scaling>
        <c:delete val="1"/>
        <c:axPos val="b"/>
        <c:numFmt formatCode="ge" sourceLinked="1"/>
        <c:majorTickMark val="none"/>
        <c:minorTickMark val="none"/>
        <c:tickLblPos val="none"/>
        <c:crossAx val="460976352"/>
        <c:crosses val="autoZero"/>
        <c:auto val="1"/>
        <c:lblOffset val="100"/>
        <c:baseTimeUnit val="years"/>
      </c:dateAx>
      <c:valAx>
        <c:axId val="4609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7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0978312"/>
        <c:axId val="4609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0978312"/>
        <c:axId val="460977920"/>
      </c:lineChart>
      <c:dateAx>
        <c:axId val="460978312"/>
        <c:scaling>
          <c:orientation val="minMax"/>
        </c:scaling>
        <c:delete val="1"/>
        <c:axPos val="b"/>
        <c:numFmt formatCode="ge" sourceLinked="1"/>
        <c:majorTickMark val="none"/>
        <c:minorTickMark val="none"/>
        <c:tickLblPos val="none"/>
        <c:crossAx val="460977920"/>
        <c:crosses val="autoZero"/>
        <c:auto val="1"/>
        <c:lblOffset val="100"/>
        <c:baseTimeUnit val="years"/>
      </c:dateAx>
      <c:valAx>
        <c:axId val="4609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7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0979488"/>
        <c:axId val="4609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0979488"/>
        <c:axId val="460973216"/>
      </c:lineChart>
      <c:dateAx>
        <c:axId val="460979488"/>
        <c:scaling>
          <c:orientation val="minMax"/>
        </c:scaling>
        <c:delete val="1"/>
        <c:axPos val="b"/>
        <c:numFmt formatCode="ge" sourceLinked="1"/>
        <c:majorTickMark val="none"/>
        <c:minorTickMark val="none"/>
        <c:tickLblPos val="none"/>
        <c:crossAx val="460973216"/>
        <c:crosses val="autoZero"/>
        <c:auto val="1"/>
        <c:lblOffset val="100"/>
        <c:baseTimeUnit val="years"/>
      </c:dateAx>
      <c:valAx>
        <c:axId val="4609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251.46</c:v>
                </c:pt>
                <c:pt idx="1">
                  <c:v>208.56</c:v>
                </c:pt>
                <c:pt idx="2">
                  <c:v>165.98</c:v>
                </c:pt>
                <c:pt idx="3">
                  <c:v>128.91999999999999</c:v>
                </c:pt>
                <c:pt idx="4">
                  <c:v>150.91</c:v>
                </c:pt>
              </c:numCache>
            </c:numRef>
          </c:val>
        </c:ser>
        <c:dLbls>
          <c:showLegendKey val="0"/>
          <c:showVal val="0"/>
          <c:showCatName val="0"/>
          <c:showSerName val="0"/>
          <c:showPercent val="0"/>
          <c:showBubbleSize val="0"/>
        </c:dLbls>
        <c:gapWidth val="150"/>
        <c:axId val="460974392"/>
        <c:axId val="46046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460974392"/>
        <c:axId val="460460952"/>
      </c:lineChart>
      <c:dateAx>
        <c:axId val="460974392"/>
        <c:scaling>
          <c:orientation val="minMax"/>
        </c:scaling>
        <c:delete val="1"/>
        <c:axPos val="b"/>
        <c:numFmt formatCode="ge" sourceLinked="1"/>
        <c:majorTickMark val="none"/>
        <c:minorTickMark val="none"/>
        <c:tickLblPos val="none"/>
        <c:crossAx val="460460952"/>
        <c:crosses val="autoZero"/>
        <c:auto val="1"/>
        <c:lblOffset val="100"/>
        <c:baseTimeUnit val="years"/>
      </c:dateAx>
      <c:valAx>
        <c:axId val="46046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7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68.3</c:v>
                </c:pt>
                <c:pt idx="1">
                  <c:v>82.98</c:v>
                </c:pt>
                <c:pt idx="2">
                  <c:v>84.41</c:v>
                </c:pt>
                <c:pt idx="3">
                  <c:v>73.77</c:v>
                </c:pt>
                <c:pt idx="4">
                  <c:v>85.59</c:v>
                </c:pt>
              </c:numCache>
            </c:numRef>
          </c:val>
        </c:ser>
        <c:dLbls>
          <c:showLegendKey val="0"/>
          <c:showVal val="0"/>
          <c:showCatName val="0"/>
          <c:showSerName val="0"/>
          <c:showPercent val="0"/>
          <c:showBubbleSize val="0"/>
        </c:dLbls>
        <c:gapWidth val="150"/>
        <c:axId val="460457032"/>
        <c:axId val="4604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460457032"/>
        <c:axId val="460459776"/>
      </c:lineChart>
      <c:dateAx>
        <c:axId val="460457032"/>
        <c:scaling>
          <c:orientation val="minMax"/>
        </c:scaling>
        <c:delete val="1"/>
        <c:axPos val="b"/>
        <c:numFmt formatCode="ge" sourceLinked="1"/>
        <c:majorTickMark val="none"/>
        <c:minorTickMark val="none"/>
        <c:tickLblPos val="none"/>
        <c:crossAx val="460459776"/>
        <c:crosses val="autoZero"/>
        <c:auto val="1"/>
        <c:lblOffset val="100"/>
        <c:baseTimeUnit val="years"/>
      </c:dateAx>
      <c:valAx>
        <c:axId val="4604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45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509.21</c:v>
                </c:pt>
                <c:pt idx="1">
                  <c:v>422.99</c:v>
                </c:pt>
                <c:pt idx="2">
                  <c:v>429.49</c:v>
                </c:pt>
                <c:pt idx="3">
                  <c:v>490.45</c:v>
                </c:pt>
                <c:pt idx="4">
                  <c:v>425.76</c:v>
                </c:pt>
              </c:numCache>
            </c:numRef>
          </c:val>
        </c:ser>
        <c:dLbls>
          <c:showLegendKey val="0"/>
          <c:showVal val="0"/>
          <c:showCatName val="0"/>
          <c:showSerName val="0"/>
          <c:showPercent val="0"/>
          <c:showBubbleSize val="0"/>
        </c:dLbls>
        <c:gapWidth val="150"/>
        <c:axId val="460457424"/>
        <c:axId val="46046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460457424"/>
        <c:axId val="460461736"/>
      </c:lineChart>
      <c:dateAx>
        <c:axId val="460457424"/>
        <c:scaling>
          <c:orientation val="minMax"/>
        </c:scaling>
        <c:delete val="1"/>
        <c:axPos val="b"/>
        <c:numFmt formatCode="ge" sourceLinked="1"/>
        <c:majorTickMark val="none"/>
        <c:minorTickMark val="none"/>
        <c:tickLblPos val="none"/>
        <c:crossAx val="460461736"/>
        <c:crosses val="autoZero"/>
        <c:auto val="1"/>
        <c:lblOffset val="100"/>
        <c:baseTimeUnit val="years"/>
      </c:dateAx>
      <c:valAx>
        <c:axId val="46046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45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Normal="100" workbookViewId="0">
      <selection activeCell="AG10" sqref="AG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北海道　妹背牛町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3110</v>
      </c>
      <c r="AM8" s="67"/>
      <c r="AN8" s="67"/>
      <c r="AO8" s="67"/>
      <c r="AP8" s="67"/>
      <c r="AQ8" s="67"/>
      <c r="AR8" s="67"/>
      <c r="AS8" s="67"/>
      <c r="AT8" s="66">
        <f>データ!$S$6</f>
        <v>48.64</v>
      </c>
      <c r="AU8" s="66"/>
      <c r="AV8" s="66"/>
      <c r="AW8" s="66"/>
      <c r="AX8" s="66"/>
      <c r="AY8" s="66"/>
      <c r="AZ8" s="66"/>
      <c r="BA8" s="66"/>
      <c r="BB8" s="66">
        <f>データ!$T$6</f>
        <v>63.94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82.15</v>
      </c>
      <c r="Q10" s="66"/>
      <c r="R10" s="66"/>
      <c r="S10" s="66"/>
      <c r="T10" s="66"/>
      <c r="U10" s="66"/>
      <c r="V10" s="66"/>
      <c r="W10" s="67">
        <f>データ!$Q$6</f>
        <v>5784</v>
      </c>
      <c r="X10" s="67"/>
      <c r="Y10" s="67"/>
      <c r="Z10" s="67"/>
      <c r="AA10" s="67"/>
      <c r="AB10" s="67"/>
      <c r="AC10" s="67"/>
      <c r="AD10" s="2"/>
      <c r="AE10" s="2"/>
      <c r="AF10" s="2"/>
      <c r="AG10" s="2"/>
      <c r="AH10" s="2"/>
      <c r="AI10" s="2"/>
      <c r="AJ10" s="2"/>
      <c r="AK10" s="2"/>
      <c r="AL10" s="67">
        <f>データ!$U$6</f>
        <v>2532</v>
      </c>
      <c r="AM10" s="67"/>
      <c r="AN10" s="67"/>
      <c r="AO10" s="67"/>
      <c r="AP10" s="67"/>
      <c r="AQ10" s="67"/>
      <c r="AR10" s="67"/>
      <c r="AS10" s="67"/>
      <c r="AT10" s="66">
        <f>データ!$V$6</f>
        <v>44.97</v>
      </c>
      <c r="AU10" s="66"/>
      <c r="AV10" s="66"/>
      <c r="AW10" s="66"/>
      <c r="AX10" s="66"/>
      <c r="AY10" s="66"/>
      <c r="AZ10" s="66"/>
      <c r="BA10" s="66"/>
      <c r="BB10" s="66">
        <f>データ!$W$6</f>
        <v>56.3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14338</v>
      </c>
      <c r="D6" s="34">
        <f t="shared" si="3"/>
        <v>47</v>
      </c>
      <c r="E6" s="34">
        <f t="shared" si="3"/>
        <v>1</v>
      </c>
      <c r="F6" s="34">
        <f t="shared" si="3"/>
        <v>0</v>
      </c>
      <c r="G6" s="34">
        <f t="shared" si="3"/>
        <v>0</v>
      </c>
      <c r="H6" s="34" t="str">
        <f t="shared" si="3"/>
        <v>北海道　妹背牛町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82.15</v>
      </c>
      <c r="Q6" s="35">
        <f t="shared" si="3"/>
        <v>5784</v>
      </c>
      <c r="R6" s="35">
        <f t="shared" si="3"/>
        <v>3110</v>
      </c>
      <c r="S6" s="35">
        <f t="shared" si="3"/>
        <v>48.64</v>
      </c>
      <c r="T6" s="35">
        <f t="shared" si="3"/>
        <v>63.94</v>
      </c>
      <c r="U6" s="35">
        <f t="shared" si="3"/>
        <v>2532</v>
      </c>
      <c r="V6" s="35">
        <f t="shared" si="3"/>
        <v>44.97</v>
      </c>
      <c r="W6" s="35">
        <f t="shared" si="3"/>
        <v>56.3</v>
      </c>
      <c r="X6" s="36">
        <f>IF(X7="",NA(),X7)</f>
        <v>89.47</v>
      </c>
      <c r="Y6" s="36">
        <f t="shared" ref="Y6:AG6" si="4">IF(Y7="",NA(),Y7)</f>
        <v>93.02</v>
      </c>
      <c r="Z6" s="36">
        <f t="shared" si="4"/>
        <v>92.56</v>
      </c>
      <c r="AA6" s="36">
        <f t="shared" si="4"/>
        <v>93.47</v>
      </c>
      <c r="AB6" s="36">
        <f t="shared" si="4"/>
        <v>94.66</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251.46</v>
      </c>
      <c r="BF6" s="36">
        <f t="shared" ref="BF6:BN6" si="7">IF(BF7="",NA(),BF7)</f>
        <v>208.56</v>
      </c>
      <c r="BG6" s="36">
        <f t="shared" si="7"/>
        <v>165.98</v>
      </c>
      <c r="BH6" s="36">
        <f t="shared" si="7"/>
        <v>128.91999999999999</v>
      </c>
      <c r="BI6" s="36">
        <f t="shared" si="7"/>
        <v>150.91</v>
      </c>
      <c r="BJ6" s="36">
        <f t="shared" si="7"/>
        <v>1108.26</v>
      </c>
      <c r="BK6" s="36">
        <f t="shared" si="7"/>
        <v>1113.76</v>
      </c>
      <c r="BL6" s="36">
        <f t="shared" si="7"/>
        <v>1125.69</v>
      </c>
      <c r="BM6" s="36">
        <f t="shared" si="7"/>
        <v>1134.67</v>
      </c>
      <c r="BN6" s="36">
        <f t="shared" si="7"/>
        <v>1144.79</v>
      </c>
      <c r="BO6" s="35" t="str">
        <f>IF(BO7="","",IF(BO7="-","【-】","【"&amp;SUBSTITUTE(TEXT(BO7,"#,##0.00"),"-","△")&amp;"】"))</f>
        <v>【1,280.76】</v>
      </c>
      <c r="BP6" s="36">
        <f>IF(BP7="",NA(),BP7)</f>
        <v>68.3</v>
      </c>
      <c r="BQ6" s="36">
        <f t="shared" ref="BQ6:BY6" si="8">IF(BQ7="",NA(),BQ7)</f>
        <v>82.98</v>
      </c>
      <c r="BR6" s="36">
        <f t="shared" si="8"/>
        <v>84.41</v>
      </c>
      <c r="BS6" s="36">
        <f t="shared" si="8"/>
        <v>73.77</v>
      </c>
      <c r="BT6" s="36">
        <f t="shared" si="8"/>
        <v>85.59</v>
      </c>
      <c r="BU6" s="36">
        <f t="shared" si="8"/>
        <v>19.77</v>
      </c>
      <c r="BV6" s="36">
        <f t="shared" si="8"/>
        <v>34.25</v>
      </c>
      <c r="BW6" s="36">
        <f t="shared" si="8"/>
        <v>46.48</v>
      </c>
      <c r="BX6" s="36">
        <f t="shared" si="8"/>
        <v>40.6</v>
      </c>
      <c r="BY6" s="36">
        <f t="shared" si="8"/>
        <v>56.04</v>
      </c>
      <c r="BZ6" s="35" t="str">
        <f>IF(BZ7="","",IF(BZ7="-","【-】","【"&amp;SUBSTITUTE(TEXT(BZ7,"#,##0.00"),"-","△")&amp;"】"))</f>
        <v>【53.06】</v>
      </c>
      <c r="CA6" s="36">
        <f>IF(CA7="",NA(),CA7)</f>
        <v>509.21</v>
      </c>
      <c r="CB6" s="36">
        <f t="shared" ref="CB6:CJ6" si="9">IF(CB7="",NA(),CB7)</f>
        <v>422.99</v>
      </c>
      <c r="CC6" s="36">
        <f t="shared" si="9"/>
        <v>429.49</v>
      </c>
      <c r="CD6" s="36">
        <f t="shared" si="9"/>
        <v>490.45</v>
      </c>
      <c r="CE6" s="36">
        <f t="shared" si="9"/>
        <v>425.76</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33.229999999999997</v>
      </c>
      <c r="CM6" s="36">
        <f t="shared" ref="CM6:CU6" si="10">IF(CM7="",NA(),CM7)</f>
        <v>30.88</v>
      </c>
      <c r="CN6" s="36">
        <f t="shared" si="10"/>
        <v>30.41</v>
      </c>
      <c r="CO6" s="36">
        <f t="shared" si="10"/>
        <v>30.6</v>
      </c>
      <c r="CP6" s="36">
        <f t="shared" si="10"/>
        <v>30.17</v>
      </c>
      <c r="CQ6" s="36">
        <f t="shared" si="10"/>
        <v>57.17</v>
      </c>
      <c r="CR6" s="36">
        <f t="shared" si="10"/>
        <v>57.55</v>
      </c>
      <c r="CS6" s="36">
        <f t="shared" si="10"/>
        <v>57.43</v>
      </c>
      <c r="CT6" s="36">
        <f t="shared" si="10"/>
        <v>57.29</v>
      </c>
      <c r="CU6" s="36">
        <f t="shared" si="10"/>
        <v>55.9</v>
      </c>
      <c r="CV6" s="35" t="str">
        <f>IF(CV7="","",IF(CV7="-","【-】","【"&amp;SUBSTITUTE(TEXT(CV7,"#,##0.00"),"-","△")&amp;"】"))</f>
        <v>【56.28】</v>
      </c>
      <c r="CW6" s="36">
        <f>IF(CW7="",NA(),CW7)</f>
        <v>86.69</v>
      </c>
      <c r="CX6" s="36">
        <f t="shared" ref="CX6:DF6" si="11">IF(CX7="",NA(),CX7)</f>
        <v>91.39</v>
      </c>
      <c r="CY6" s="36">
        <f t="shared" si="11"/>
        <v>90.37</v>
      </c>
      <c r="CZ6" s="36">
        <f t="shared" si="11"/>
        <v>88.14</v>
      </c>
      <c r="DA6" s="36">
        <f t="shared" si="11"/>
        <v>89.31</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14338</v>
      </c>
      <c r="D7" s="38">
        <v>47</v>
      </c>
      <c r="E7" s="38">
        <v>1</v>
      </c>
      <c r="F7" s="38">
        <v>0</v>
      </c>
      <c r="G7" s="38">
        <v>0</v>
      </c>
      <c r="H7" s="38" t="s">
        <v>108</v>
      </c>
      <c r="I7" s="38" t="s">
        <v>109</v>
      </c>
      <c r="J7" s="38" t="s">
        <v>110</v>
      </c>
      <c r="K7" s="38" t="s">
        <v>111</v>
      </c>
      <c r="L7" s="38" t="s">
        <v>112</v>
      </c>
      <c r="M7" s="38"/>
      <c r="N7" s="39" t="s">
        <v>113</v>
      </c>
      <c r="O7" s="39" t="s">
        <v>114</v>
      </c>
      <c r="P7" s="39">
        <v>82.15</v>
      </c>
      <c r="Q7" s="39">
        <v>5784</v>
      </c>
      <c r="R7" s="39">
        <v>3110</v>
      </c>
      <c r="S7" s="39">
        <v>48.64</v>
      </c>
      <c r="T7" s="39">
        <v>63.94</v>
      </c>
      <c r="U7" s="39">
        <v>2532</v>
      </c>
      <c r="V7" s="39">
        <v>44.97</v>
      </c>
      <c r="W7" s="39">
        <v>56.3</v>
      </c>
      <c r="X7" s="39">
        <v>89.47</v>
      </c>
      <c r="Y7" s="39">
        <v>93.02</v>
      </c>
      <c r="Z7" s="39">
        <v>92.56</v>
      </c>
      <c r="AA7" s="39">
        <v>93.47</v>
      </c>
      <c r="AB7" s="39">
        <v>94.66</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251.46</v>
      </c>
      <c r="BF7" s="39">
        <v>208.56</v>
      </c>
      <c r="BG7" s="39">
        <v>165.98</v>
      </c>
      <c r="BH7" s="39">
        <v>128.91999999999999</v>
      </c>
      <c r="BI7" s="39">
        <v>150.91</v>
      </c>
      <c r="BJ7" s="39">
        <v>1108.26</v>
      </c>
      <c r="BK7" s="39">
        <v>1113.76</v>
      </c>
      <c r="BL7" s="39">
        <v>1125.69</v>
      </c>
      <c r="BM7" s="39">
        <v>1134.67</v>
      </c>
      <c r="BN7" s="39">
        <v>1144.79</v>
      </c>
      <c r="BO7" s="39">
        <v>1280.76</v>
      </c>
      <c r="BP7" s="39">
        <v>68.3</v>
      </c>
      <c r="BQ7" s="39">
        <v>82.98</v>
      </c>
      <c r="BR7" s="39">
        <v>84.41</v>
      </c>
      <c r="BS7" s="39">
        <v>73.77</v>
      </c>
      <c r="BT7" s="39">
        <v>85.59</v>
      </c>
      <c r="BU7" s="39">
        <v>19.77</v>
      </c>
      <c r="BV7" s="39">
        <v>34.25</v>
      </c>
      <c r="BW7" s="39">
        <v>46.48</v>
      </c>
      <c r="BX7" s="39">
        <v>40.6</v>
      </c>
      <c r="BY7" s="39">
        <v>56.04</v>
      </c>
      <c r="BZ7" s="39">
        <v>53.06</v>
      </c>
      <c r="CA7" s="39">
        <v>509.21</v>
      </c>
      <c r="CB7" s="39">
        <v>422.99</v>
      </c>
      <c r="CC7" s="39">
        <v>429.49</v>
      </c>
      <c r="CD7" s="39">
        <v>490.45</v>
      </c>
      <c r="CE7" s="39">
        <v>425.76</v>
      </c>
      <c r="CF7" s="39">
        <v>878.73</v>
      </c>
      <c r="CG7" s="39">
        <v>501.18</v>
      </c>
      <c r="CH7" s="39">
        <v>376.61</v>
      </c>
      <c r="CI7" s="39">
        <v>440.03</v>
      </c>
      <c r="CJ7" s="39">
        <v>304.35000000000002</v>
      </c>
      <c r="CK7" s="39">
        <v>314.83</v>
      </c>
      <c r="CL7" s="39">
        <v>33.229999999999997</v>
      </c>
      <c r="CM7" s="39">
        <v>30.88</v>
      </c>
      <c r="CN7" s="39">
        <v>30.41</v>
      </c>
      <c r="CO7" s="39">
        <v>30.6</v>
      </c>
      <c r="CP7" s="39">
        <v>30.17</v>
      </c>
      <c r="CQ7" s="39">
        <v>57.17</v>
      </c>
      <c r="CR7" s="39">
        <v>57.55</v>
      </c>
      <c r="CS7" s="39">
        <v>57.43</v>
      </c>
      <c r="CT7" s="39">
        <v>57.29</v>
      </c>
      <c r="CU7" s="39">
        <v>55.9</v>
      </c>
      <c r="CV7" s="39">
        <v>56.28</v>
      </c>
      <c r="CW7" s="39">
        <v>86.69</v>
      </c>
      <c r="CX7" s="39">
        <v>91.39</v>
      </c>
      <c r="CY7" s="39">
        <v>90.37</v>
      </c>
      <c r="CZ7" s="39">
        <v>88.14</v>
      </c>
      <c r="DA7" s="39">
        <v>89.31</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2018-02-20T00:39:30Z</cp:lastPrinted>
  <dcterms:created xsi:type="dcterms:W3CDTF">2017-12-25T01:39:45Z</dcterms:created>
  <dcterms:modified xsi:type="dcterms:W3CDTF">2018-02-20T00:39:33Z</dcterms:modified>
  <cp:category/>
</cp:coreProperties>
</file>