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92.168.0.12\建設課\05 上下水道グループ\集排事務係\016経営比較分析表\R05(R04分)\"/>
    </mc:Choice>
  </mc:AlternateContent>
  <xr:revisionPtr revIDLastSave="0" documentId="13_ncr:1_{72AF99DD-00E3-4FE3-9B5B-2508994BDE3D}" xr6:coauthVersionLast="45" xr6:coauthVersionMax="45" xr10:uidLastSave="{00000000-0000-0000-0000-000000000000}"/>
  <workbookProtection workbookAlgorithmName="SHA-512" workbookHashValue="iR7Z8oAiB058OWp5FiWsVdwiWpdhYUKWMFxI61iZn5qLT6qU/We4hP4YrpD6pyTX8TxFumDSzB/YHwqSzd3J7w==" workbookSaltValue="rlHvyDuvS79rNaKza4rhR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B10" i="4"/>
  <c r="BB8"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<sst xmlns="http://schemas.openxmlformats.org/spreadsheetml/2006/main" count="247" uniqueCount="119">
  <si>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</si>
  <si>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</si>
  <si>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</si>
  <si>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</si>
  <si>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</si>
  <si>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</si>
  <si>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</si>
  <si>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</si>
  <si>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</si>
  <si>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</si>
  <si>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</si>
  <si>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</si>
  <si>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</si>
  <si>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</si>
  <si>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</si>
  <si>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</si>
  <si>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</si>
  <si>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</si>
  <si>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</si>
  <si>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</si>
  <si>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</si>
  <si>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</si>
  <si>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</si>
  <si>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</si>
  <si>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</si>
  <si>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</si>
  <si>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</si>
  <si>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</si>
  <si>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</si>
  <si>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</si>
  <si>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</si>
  <si>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</si>
  <si>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</si>
  <si>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</si>
  <si>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</si>
  <si>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</si>
  <si>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</si>
  <si>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</si>
  <si>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</si>
  <si>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</si>
  <si>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</si>
  <si>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</si>
  <si>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</si>
  <si>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</si>
  <si>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</si>
  <si>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</si>
  <si>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</si>
  <si>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</si>
  <si>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</si>
  <si>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</si>
  <si>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</si>
  <si>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</si>
  <si>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</si>
  <si>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</si>
  <si>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</si>
  <si>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</si>
  <si>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</si>
  <si>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</si>
  <si>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</si>
  <si>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</si>
  <si>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</si>
  <si>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</si>
  <si>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</si>
  <si>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</si>
  <si>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</si>
  <si>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</si>
  <si>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</si>
  <si>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</si>
  <si>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</si>
  <si>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</si>
  <si>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</si>
  <si>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</si>
  <si>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</si>
  <si>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</si>
  <si>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</si>
  <si>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</si>
  <si>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</si>
  <si>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</si>
  <si>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</si>
  <si>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</si>
  <si>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</si>
  <si>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</si>
  <si>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</si>
  <si>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</si>
  <si>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</si>
  <si>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</si>
  <si>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</si>
  <si>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</si>
  <si>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</si>
  <si>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</si>
  <si>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</si>
  <si>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</si>
  <si>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</si>
  <si>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</si>
  <si>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</si>
  <si>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</si>
  <si>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</si>
  <si>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</si>
  <si>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妹背牛町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</si>
  <si>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</si>
  <si>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</si>
  <si>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</si>
  <si>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</si>
  <si>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</si>
  <si>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</si>
  <si>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</si>
  <si>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</si>
  <si>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</si>
  <si>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</si>
  <si>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</si>
  <si>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</si>
  <si>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</si>
  <si>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</si>
  <si>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</si>
  <si>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</si>
  <si>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</si>
  <si>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合併処理浄化槽は、環境省の「生活排水処理施設整備計画策定マニュアル」によると耐用年数は30年以上となっているため、耐用年数を超える資産はありません。</t>
    <phoneticPr fontId="4"/>
  </si>
  <si>
    <t>　現在では、一般会計からの繰入をしている状況ですが、平成16年単年度の事業であり、毎年の償還額が29年度以降は今までの半分以下となり大幅に経営改善がされています。しかし、ブロワーなどの更新時期には、臨時的に経費がかかることから、更なる改善策が必要となります。</t>
    <phoneticPr fontId="4"/>
  </si>
  <si>
    <t>　本町の農業集落排水処理区域以外(農家地区)については、平成16年度に国の補助事業により、57基設置した合併処理浄化槽であり、設置した農家が離農などにより水洗化率が減少するが、現在50基で増加することは無いため、水洗化率が上昇することは無い状況です。
また、水洗化率が令和3年度から令和4年度にかけて急上昇した要因は、個別排水処理事業と特定地域生活排水処理事業の区域内人口を全体から各事業人口へ按分したためです。</t>
    <rPh sb="170" eb="172">
      <t>チイキ</t>
    </rPh>
    <rPh sb="176" eb="178">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</si>
</sst>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0D-417C-995F-C51DC4BE4C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0D-417C-995F-C51DC4BE4C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57.38</c:v>
                </c:pt>
                <c:pt idx="1">
                  <c:v>58.06</c:v>
                </c:pt>
                <c:pt idx="2">
                  <c:v>57.38</c:v>
                </c:pt>
                <c:pt idx="3">
                  <c:v>56.45</c:v>
                </c:pt>
                <c:pt idx="4">
                  <c:v>55.56</c:v>
                </c:pt>
              </c:numCache>
            </c:numRef>
          </c:val>
          <c:extLst>
            <c:ext xmlns:c16="http://schemas.microsoft.com/office/drawing/2014/chart" uri="{C3380CC4-5D6E-409C-BE32-E72D297353CC}">
              <c16:uniqueId val="{00000000-9D70-4032-8853-B890B5F2A9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9D70-4032-8853-B890B5F2A9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20.9</c:v>
                </c:pt>
                <c:pt idx="1">
                  <c:v>21.57</c:v>
                </c:pt>
                <c:pt idx="2">
                  <c:v>22.4</c:v>
                </c:pt>
                <c:pt idx="3">
                  <c:v>23.45</c:v>
                </c:pt>
                <c:pt idx="4">
                  <c:v>75.739999999999995</c:v>
                </c:pt>
              </c:numCache>
            </c:numRef>
          </c:val>
          <c:extLst>
            <c:ext xmlns:c16="http://schemas.microsoft.com/office/drawing/2014/chart" uri="{C3380CC4-5D6E-409C-BE32-E72D297353CC}">
              <c16:uniqueId val="{00000000-763D-43AF-9DF7-8B8BD3385A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763D-43AF-9DF7-8B8BD3385A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8AC-4072-956A-ED5DB6E04A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C-4072-956A-ED5DB6E04A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DF-4172-B691-8B99BDA17B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DF-4172-B691-8B99BDA17B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B6-44A5-9F02-5FC98F472B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B6-44A5-9F02-5FC98F472B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B6-47F5-8093-1F346C02B8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B6-47F5-8093-1F346C02B8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BE-41ED-AD81-A77689AFDE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E-41ED-AD81-A77689AFDE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AB-4197-80C5-7C432A0589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DBAB-4197-80C5-7C432A0589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87.44</c:v>
                </c:pt>
                <c:pt idx="1">
                  <c:v>84.64</c:v>
                </c:pt>
                <c:pt idx="2">
                  <c:v>88.31</c:v>
                </c:pt>
                <c:pt idx="3">
                  <c:v>87.36</c:v>
                </c:pt>
                <c:pt idx="4">
                  <c:v>81.180000000000007</c:v>
                </c:pt>
              </c:numCache>
            </c:numRef>
          </c:val>
          <c:extLst>
            <c:ext xmlns:c16="http://schemas.microsoft.com/office/drawing/2014/chart" uri="{C3380CC4-5D6E-409C-BE32-E72D297353CC}">
              <c16:uniqueId val="{00000000-BBDB-4FF4-8D8F-882E0291DFD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BBDB-4FF4-8D8F-882E0291DFD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245.94</c:v>
                </c:pt>
                <c:pt idx="1">
                  <c:v>254.75</c:v>
                </c:pt>
                <c:pt idx="2">
                  <c:v>247.58</c:v>
                </c:pt>
                <c:pt idx="3">
                  <c:v>251.71</c:v>
                </c:pt>
                <c:pt idx="4">
                  <c:v>268.2</c:v>
                </c:pt>
              </c:numCache>
            </c:numRef>
          </c:val>
          <c:extLst>
            <c:ext xmlns:c16="http://schemas.microsoft.com/office/drawing/2014/chart" uri="{C3380CC4-5D6E-409C-BE32-E72D297353CC}">
              <c16:uniqueId val="{00000000-3088-4D82-9FA1-864B49CAEB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3088-4D82-9FA1-864B49CAEB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妹背牛町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2691</v>
      </c>
      <c r="AM8" s="46"/>
      <c r="AN8" s="46"/>
      <c r="AO8" s="46"/>
      <c r="AP8" s="46"/>
      <c r="AQ8" s="46"/>
      <c r="AR8" s="46"/>
      <c r="AS8" s="46"/>
      <c r="AT8" s="45">
        <f>データ!T6</f>
        <v>48.64</v>
      </c>
      <c r="AU8" s="45"/>
      <c r="AV8" s="45"/>
      <c r="AW8" s="45"/>
      <c r="AX8" s="45"/>
      <c r="AY8" s="45"/>
      <c r="AZ8" s="45"/>
      <c r="BA8" s="45"/>
      <c r="BB8" s="45">
        <f>データ!U6</f>
        <v>55.32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8.89</v>
      </c>
      <c r="Q10" s="45"/>
      <c r="R10" s="45"/>
      <c r="S10" s="45"/>
      <c r="T10" s="45"/>
      <c r="U10" s="45"/>
      <c r="V10" s="45"/>
      <c r="W10" s="45">
        <f>データ!Q6</f>
        <v>100</v>
      </c>
      <c r="X10" s="45"/>
      <c r="Y10" s="45"/>
      <c r="Z10" s="45"/>
      <c r="AA10" s="45"/>
      <c r="AB10" s="45"/>
      <c r="AC10" s="45"/>
      <c r="AD10" s="46">
        <f>データ!R6</f>
        <v>4620</v>
      </c>
      <c r="AE10" s="46"/>
      <c r="AF10" s="46"/>
      <c r="AG10" s="46"/>
      <c r="AH10" s="46"/>
      <c r="AI10" s="46"/>
      <c r="AJ10" s="46"/>
      <c r="AK10" s="2"/>
      <c r="AL10" s="46">
        <f>データ!V6</f>
        <v>235</v>
      </c>
      <c r="AM10" s="46"/>
      <c r="AN10" s="46"/>
      <c r="AO10" s="46"/>
      <c r="AP10" s="46"/>
      <c r="AQ10" s="46"/>
      <c r="AR10" s="46"/>
      <c r="AS10" s="46"/>
      <c r="AT10" s="45">
        <f>データ!W6</f>
        <v>47.11</v>
      </c>
      <c r="AU10" s="45"/>
      <c r="AV10" s="45"/>
      <c r="AW10" s="45"/>
      <c r="AX10" s="45"/>
      <c r="AY10" s="45"/>
      <c r="AZ10" s="45"/>
      <c r="BA10" s="45"/>
      <c r="BB10" s="45">
        <f>データ!X6</f>
        <v>4.99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NKaR2795QUIOLNI8WO1UEeFXZrUPuBVJl4TXaPTW59W9rjwNikiMAGjsjEETYBQsvSH8uPdHmnF6oBKg0VBe6w==" saltValue="qLK3S3WIb7IMDNiro7v8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14338</v>
      </c>
      <c r="D6" s="19">
        <f t="shared" si="3"/>
        <v>47</v>
      </c>
      <c r="E6" s="19">
        <f t="shared" si="3"/>
        <v>18</v>
      </c>
      <c r="F6" s="19">
        <f t="shared" si="3"/>
        <v>0</v>
      </c>
      <c r="G6" s="19">
        <f t="shared" si="3"/>
        <v>0</v>
      </c>
      <c r="H6" s="19" t="str">
        <f t="shared" si="3"/>
        <v>北海道　妹背牛町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8.89</v>
      </c>
      <c r="Q6" s="20">
        <f t="shared" si="3"/>
        <v>100</v>
      </c>
      <c r="R6" s="20">
        <f t="shared" si="3"/>
        <v>4620</v>
      </c>
      <c r="S6" s="20">
        <f t="shared" si="3"/>
        <v>2691</v>
      </c>
      <c r="T6" s="20">
        <f t="shared" si="3"/>
        <v>48.64</v>
      </c>
      <c r="U6" s="20">
        <f t="shared" si="3"/>
        <v>55.32</v>
      </c>
      <c r="V6" s="20">
        <f t="shared" si="3"/>
        <v>235</v>
      </c>
      <c r="W6" s="20">
        <f t="shared" si="3"/>
        <v>47.11</v>
      </c>
      <c r="X6" s="20">
        <f t="shared" si="3"/>
        <v>4.99</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87.44</v>
      </c>
      <c r="BR6" s="21">
        <f t="shared" ref="BR6:BZ6" si="8">IF(BR7="",NA(),BR7)</f>
        <v>84.64</v>
      </c>
      <c r="BS6" s="21">
        <f t="shared" si="8"/>
        <v>88.31</v>
      </c>
      <c r="BT6" s="21">
        <f t="shared" si="8"/>
        <v>87.36</v>
      </c>
      <c r="BU6" s="21">
        <f t="shared" si="8"/>
        <v>81.180000000000007</v>
      </c>
      <c r="BV6" s="21">
        <f t="shared" si="8"/>
        <v>55.85</v>
      </c>
      <c r="BW6" s="21">
        <f t="shared" si="8"/>
        <v>62.5</v>
      </c>
      <c r="BX6" s="21">
        <f t="shared" si="8"/>
        <v>60.59</v>
      </c>
      <c r="BY6" s="21">
        <f t="shared" si="8"/>
        <v>60</v>
      </c>
      <c r="BZ6" s="21">
        <f t="shared" si="8"/>
        <v>59.01</v>
      </c>
      <c r="CA6" s="20" t="str">
        <f>IF(CA7="","",IF(CA7="-","【-】","【"&amp;SUBSTITUTE(TEXT(CA7,"#,##0.00"),"-","△")&amp;"】"))</f>
        <v>【57.03】</v>
      </c>
      <c r="CB6" s="21">
        <f>IF(CB7="",NA(),CB7)</f>
        <v>245.94</v>
      </c>
      <c r="CC6" s="21">
        <f t="shared" ref="CC6:CK6" si="9">IF(CC7="",NA(),CC7)</f>
        <v>254.75</v>
      </c>
      <c r="CD6" s="21">
        <f t="shared" si="9"/>
        <v>247.58</v>
      </c>
      <c r="CE6" s="21">
        <f t="shared" si="9"/>
        <v>251.71</v>
      </c>
      <c r="CF6" s="21">
        <f t="shared" si="9"/>
        <v>268.2</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57.38</v>
      </c>
      <c r="CN6" s="21">
        <f t="shared" ref="CN6:CV6" si="10">IF(CN7="",NA(),CN7)</f>
        <v>58.06</v>
      </c>
      <c r="CO6" s="21">
        <f t="shared" si="10"/>
        <v>57.38</v>
      </c>
      <c r="CP6" s="21">
        <f t="shared" si="10"/>
        <v>56.45</v>
      </c>
      <c r="CQ6" s="21">
        <f t="shared" si="10"/>
        <v>55.56</v>
      </c>
      <c r="CR6" s="21">
        <f t="shared" si="10"/>
        <v>54.93</v>
      </c>
      <c r="CS6" s="21">
        <f t="shared" si="10"/>
        <v>59.64</v>
      </c>
      <c r="CT6" s="21">
        <f t="shared" si="10"/>
        <v>58.19</v>
      </c>
      <c r="CU6" s="21">
        <f t="shared" si="10"/>
        <v>56.52</v>
      </c>
      <c r="CV6" s="21">
        <f t="shared" si="10"/>
        <v>88.45</v>
      </c>
      <c r="CW6" s="20" t="str">
        <f>IF(CW7="","",IF(CW7="-","【-】","【"&amp;SUBSTITUTE(TEXT(CW7,"#,##0.00"),"-","△")&amp;"】"))</f>
        <v>【84.27】</v>
      </c>
      <c r="CX6" s="21">
        <f>IF(CX7="",NA(),CX7)</f>
        <v>20.9</v>
      </c>
      <c r="CY6" s="21">
        <f t="shared" ref="CY6:DG6" si="11">IF(CY7="",NA(),CY7)</f>
        <v>21.57</v>
      </c>
      <c r="CZ6" s="21">
        <f t="shared" si="11"/>
        <v>22.4</v>
      </c>
      <c r="DA6" s="21">
        <f t="shared" si="11"/>
        <v>23.45</v>
      </c>
      <c r="DB6" s="21">
        <f t="shared" si="11"/>
        <v>75.739999999999995</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14338</v>
      </c>
      <c r="D7" s="23">
        <v>47</v>
      </c>
      <c r="E7" s="23">
        <v>18</v>
      </c>
      <c r="F7" s="23">
        <v>0</v>
      </c>
      <c r="G7" s="23">
        <v>0</v>
      </c>
      <c r="H7" s="23" t="s">
        <v>98</v>
      </c>
      <c r="I7" s="23" t="s">
        <v>99</v>
      </c>
      <c r="J7" s="23" t="s">
        <v>100</v>
      </c>
      <c r="K7" s="23" t="s">
        <v>101</v>
      </c>
      <c r="L7" s="23" t="s">
        <v>102</v>
      </c>
      <c r="M7" s="23" t="s">
        <v>103</v>
      </c>
      <c r="N7" s="24" t="s">
        <v>104</v>
      </c>
      <c r="O7" s="24" t="s">
        <v>105</v>
      </c>
      <c r="P7" s="24">
        <v>8.89</v>
      </c>
      <c r="Q7" s="24">
        <v>100</v>
      </c>
      <c r="R7" s="24">
        <v>4620</v>
      </c>
      <c r="S7" s="24">
        <v>2691</v>
      </c>
      <c r="T7" s="24">
        <v>48.64</v>
      </c>
      <c r="U7" s="24">
        <v>55.32</v>
      </c>
      <c r="V7" s="24">
        <v>235</v>
      </c>
      <c r="W7" s="24">
        <v>47.11</v>
      </c>
      <c r="X7" s="24">
        <v>4.99</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270.57</v>
      </c>
      <c r="BM7" s="24">
        <v>294.27</v>
      </c>
      <c r="BN7" s="24">
        <v>294.08999999999997</v>
      </c>
      <c r="BO7" s="24">
        <v>294.08999999999997</v>
      </c>
      <c r="BP7" s="24">
        <v>307.39</v>
      </c>
      <c r="BQ7" s="24">
        <v>87.44</v>
      </c>
      <c r="BR7" s="24">
        <v>84.64</v>
      </c>
      <c r="BS7" s="24">
        <v>88.31</v>
      </c>
      <c r="BT7" s="24">
        <v>87.36</v>
      </c>
      <c r="BU7" s="24">
        <v>81.180000000000007</v>
      </c>
      <c r="BV7" s="24">
        <v>55.85</v>
      </c>
      <c r="BW7" s="24">
        <v>62.5</v>
      </c>
      <c r="BX7" s="24">
        <v>60.59</v>
      </c>
      <c r="BY7" s="24">
        <v>60</v>
      </c>
      <c r="BZ7" s="24">
        <v>59.01</v>
      </c>
      <c r="CA7" s="24">
        <v>57.03</v>
      </c>
      <c r="CB7" s="24">
        <v>245.94</v>
      </c>
      <c r="CC7" s="24">
        <v>254.75</v>
      </c>
      <c r="CD7" s="24">
        <v>247.58</v>
      </c>
      <c r="CE7" s="24">
        <v>251.71</v>
      </c>
      <c r="CF7" s="24">
        <v>268.2</v>
      </c>
      <c r="CG7" s="24">
        <v>287.91000000000003</v>
      </c>
      <c r="CH7" s="24">
        <v>269.33</v>
      </c>
      <c r="CI7" s="24">
        <v>280.23</v>
      </c>
      <c r="CJ7" s="24">
        <v>282.70999999999998</v>
      </c>
      <c r="CK7" s="24">
        <v>291.82</v>
      </c>
      <c r="CL7" s="24">
        <v>294.83</v>
      </c>
      <c r="CM7" s="24">
        <v>57.38</v>
      </c>
      <c r="CN7" s="24">
        <v>58.06</v>
      </c>
      <c r="CO7" s="24">
        <v>57.38</v>
      </c>
      <c r="CP7" s="24">
        <v>56.45</v>
      </c>
      <c r="CQ7" s="24">
        <v>55.56</v>
      </c>
      <c r="CR7" s="24">
        <v>54.93</v>
      </c>
      <c r="CS7" s="24">
        <v>59.64</v>
      </c>
      <c r="CT7" s="24">
        <v>58.19</v>
      </c>
      <c r="CU7" s="24">
        <v>56.52</v>
      </c>
      <c r="CV7" s="24">
        <v>88.45</v>
      </c>
      <c r="CW7" s="24">
        <v>84.27</v>
      </c>
      <c r="CX7" s="24">
        <v>20.9</v>
      </c>
      <c r="CY7" s="24">
        <v>21.57</v>
      </c>
      <c r="CZ7" s="24">
        <v>22.4</v>
      </c>
      <c r="DA7" s="24">
        <v>23.45</v>
      </c>
      <c r="DB7" s="24">
        <v>75.739999999999995</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片山　桂司</cp:lastModifiedBy>
  <dcterms:created xsi:type="dcterms:W3CDTF">2023-12-12T02:59:13Z</dcterms:created>
  <dcterms:modified xsi:type="dcterms:W3CDTF">2024-02-27T23:56:53Z</dcterms:modified>
  <cp:category/>
</cp:coreProperties>
</file>